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5 Ozolnieki\"/>
    </mc:Choice>
  </mc:AlternateContent>
  <xr:revisionPtr revIDLastSave="0" documentId="8_{5F4AA5CE-EB70-42DC-BDBE-BAAE861D39E8}" xr6:coauthVersionLast="33" xr6:coauthVersionMax="33" xr10:uidLastSave="{00000000-0000-0000-0000-000000000000}"/>
  <bookViews>
    <workbookView xWindow="0" yWindow="0" windowWidth="28800" windowHeight="11625" xr2:uid="{07D08C1B-E1A3-480A-923E-0D9A3CA7E61E}"/>
  </bookViews>
  <sheets>
    <sheet name="2017" sheetId="1" r:id="rId1"/>
    <sheet name="Diagrammas" sheetId="2" r:id="rId2"/>
  </sheets>
  <externalReferences>
    <externalReference r:id="rId3"/>
  </externalReferences>
  <definedNames>
    <definedName name="_xlnm.Print_Titles" localSheetId="0">'2017'!$B:$B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9" i="1" l="1"/>
  <c r="AT39" i="1" s="1"/>
  <c r="AN39" i="1"/>
  <c r="AO39" i="1" s="1"/>
  <c r="AK39" i="1"/>
  <c r="AL39" i="1" s="1"/>
  <c r="AH39" i="1"/>
  <c r="AI39" i="1" s="1"/>
  <c r="AE39" i="1"/>
  <c r="AF39" i="1" s="1"/>
  <c r="AB39" i="1"/>
  <c r="AC39" i="1" s="1"/>
  <c r="Y39" i="1"/>
  <c r="Z39" i="1" s="1"/>
  <c r="V39" i="1"/>
  <c r="W39" i="1" s="1"/>
  <c r="S39" i="1"/>
  <c r="T39" i="1" s="1"/>
  <c r="P39" i="1"/>
  <c r="Q39" i="1" s="1"/>
  <c r="M39" i="1"/>
  <c r="N39" i="1" s="1"/>
  <c r="J39" i="1"/>
  <c r="G39" i="1"/>
  <c r="H39" i="1" s="1"/>
  <c r="AP38" i="1"/>
  <c r="AN38" i="1"/>
  <c r="AO38" i="1" s="1"/>
  <c r="AK38" i="1"/>
  <c r="AL38" i="1" s="1"/>
  <c r="AH38" i="1"/>
  <c r="AI38" i="1" s="1"/>
  <c r="AE38" i="1"/>
  <c r="AF38" i="1" s="1"/>
  <c r="AB38" i="1"/>
  <c r="AC38" i="1" s="1"/>
  <c r="Y38" i="1"/>
  <c r="Z38" i="1" s="1"/>
  <c r="V38" i="1"/>
  <c r="W38" i="1" s="1"/>
  <c r="S38" i="1"/>
  <c r="T38" i="1" s="1"/>
  <c r="P38" i="1"/>
  <c r="Q38" i="1" s="1"/>
  <c r="M38" i="1"/>
  <c r="N38" i="1" s="1"/>
  <c r="J38" i="1"/>
  <c r="K38" i="1" s="1"/>
  <c r="G38" i="1"/>
  <c r="AP37" i="1"/>
  <c r="AT37" i="1" s="1"/>
  <c r="AN37" i="1"/>
  <c r="AO37" i="1" s="1"/>
  <c r="AK37" i="1"/>
  <c r="AL37" i="1" s="1"/>
  <c r="AH37" i="1"/>
  <c r="AI37" i="1" s="1"/>
  <c r="AE37" i="1"/>
  <c r="AF37" i="1" s="1"/>
  <c r="AB37" i="1"/>
  <c r="AC37" i="1" s="1"/>
  <c r="Y37" i="1"/>
  <c r="Z37" i="1" s="1"/>
  <c r="V37" i="1"/>
  <c r="W37" i="1" s="1"/>
  <c r="S37" i="1"/>
  <c r="T37" i="1" s="1"/>
  <c r="P37" i="1"/>
  <c r="Q37" i="1" s="1"/>
  <c r="M37" i="1"/>
  <c r="N37" i="1" s="1"/>
  <c r="J37" i="1"/>
  <c r="K37" i="1" s="1"/>
  <c r="G37" i="1"/>
  <c r="AP36" i="1"/>
  <c r="AT36" i="1" s="1"/>
  <c r="AN36" i="1"/>
  <c r="AO36" i="1" s="1"/>
  <c r="AK36" i="1"/>
  <c r="AL36" i="1" s="1"/>
  <c r="AH36" i="1"/>
  <c r="AI36" i="1" s="1"/>
  <c r="AE36" i="1"/>
  <c r="AF36" i="1" s="1"/>
  <c r="AB36" i="1"/>
  <c r="AC36" i="1" s="1"/>
  <c r="Z36" i="1"/>
  <c r="Y36" i="1"/>
  <c r="V36" i="1"/>
  <c r="W36" i="1" s="1"/>
  <c r="S36" i="1"/>
  <c r="T36" i="1" s="1"/>
  <c r="P36" i="1"/>
  <c r="Q36" i="1" s="1"/>
  <c r="M36" i="1"/>
  <c r="N36" i="1" s="1"/>
  <c r="J36" i="1"/>
  <c r="K36" i="1" s="1"/>
  <c r="G36" i="1"/>
  <c r="H36" i="1" s="1"/>
  <c r="AP35" i="1"/>
  <c r="AT35" i="1" s="1"/>
  <c r="AN35" i="1"/>
  <c r="AO35" i="1" s="1"/>
  <c r="AK35" i="1"/>
  <c r="AL35" i="1" s="1"/>
  <c r="AH35" i="1"/>
  <c r="AI35" i="1" s="1"/>
  <c r="AE35" i="1"/>
  <c r="AF35" i="1" s="1"/>
  <c r="AB35" i="1"/>
  <c r="AC35" i="1" s="1"/>
  <c r="Y35" i="1"/>
  <c r="Z35" i="1" s="1"/>
  <c r="V35" i="1"/>
  <c r="W35" i="1" s="1"/>
  <c r="S35" i="1"/>
  <c r="T35" i="1" s="1"/>
  <c r="P35" i="1"/>
  <c r="Q35" i="1" s="1"/>
  <c r="M35" i="1"/>
  <c r="N35" i="1" s="1"/>
  <c r="J35" i="1"/>
  <c r="H35" i="1"/>
  <c r="G35" i="1"/>
  <c r="AP34" i="1"/>
  <c r="AT34" i="1" s="1"/>
  <c r="AN34" i="1"/>
  <c r="AO34" i="1" s="1"/>
  <c r="AK34" i="1"/>
  <c r="AL34" i="1" s="1"/>
  <c r="AH34" i="1"/>
  <c r="AI34" i="1" s="1"/>
  <c r="AE34" i="1"/>
  <c r="AF34" i="1" s="1"/>
  <c r="AB34" i="1"/>
  <c r="AC34" i="1" s="1"/>
  <c r="Y34" i="1"/>
  <c r="Z34" i="1" s="1"/>
  <c r="V34" i="1"/>
  <c r="W34" i="1" s="1"/>
  <c r="S34" i="1"/>
  <c r="T34" i="1" s="1"/>
  <c r="P34" i="1"/>
  <c r="Q34" i="1" s="1"/>
  <c r="M34" i="1"/>
  <c r="N34" i="1" s="1"/>
  <c r="J34" i="1"/>
  <c r="K34" i="1" s="1"/>
  <c r="G34" i="1"/>
  <c r="C34" i="1"/>
  <c r="AP33" i="1"/>
  <c r="AT33" i="1" s="1"/>
  <c r="AN33" i="1"/>
  <c r="AO33" i="1" s="1"/>
  <c r="AK33" i="1"/>
  <c r="AL33" i="1" s="1"/>
  <c r="AH33" i="1"/>
  <c r="AI33" i="1" s="1"/>
  <c r="AE33" i="1"/>
  <c r="AF33" i="1" s="1"/>
  <c r="AB33" i="1"/>
  <c r="AC33" i="1" s="1"/>
  <c r="Y33" i="1"/>
  <c r="Z33" i="1" s="1"/>
  <c r="V33" i="1"/>
  <c r="W33" i="1" s="1"/>
  <c r="S33" i="1"/>
  <c r="T33" i="1" s="1"/>
  <c r="P33" i="1"/>
  <c r="Q33" i="1" s="1"/>
  <c r="M33" i="1"/>
  <c r="N33" i="1" s="1"/>
  <c r="J33" i="1"/>
  <c r="K33" i="1" s="1"/>
  <c r="G33" i="1"/>
  <c r="H33" i="1" s="1"/>
  <c r="C33" i="1"/>
  <c r="AP32" i="1"/>
  <c r="AT32" i="1" s="1"/>
  <c r="AN32" i="1"/>
  <c r="AO32" i="1" s="1"/>
  <c r="AK32" i="1"/>
  <c r="AL32" i="1" s="1"/>
  <c r="AH32" i="1"/>
  <c r="AI32" i="1" s="1"/>
  <c r="AE32" i="1"/>
  <c r="AF32" i="1" s="1"/>
  <c r="AB32" i="1"/>
  <c r="AC32" i="1" s="1"/>
  <c r="Y32" i="1"/>
  <c r="Z32" i="1" s="1"/>
  <c r="V32" i="1"/>
  <c r="W32" i="1" s="1"/>
  <c r="S32" i="1"/>
  <c r="T32" i="1" s="1"/>
  <c r="P32" i="1"/>
  <c r="Q32" i="1" s="1"/>
  <c r="M32" i="1"/>
  <c r="N32" i="1" s="1"/>
  <c r="J32" i="1"/>
  <c r="K32" i="1" s="1"/>
  <c r="G32" i="1"/>
  <c r="C32" i="1"/>
  <c r="AP31" i="1"/>
  <c r="AT31" i="1" s="1"/>
  <c r="AN31" i="1"/>
  <c r="AO31" i="1" s="1"/>
  <c r="AK31" i="1"/>
  <c r="AL31" i="1" s="1"/>
  <c r="AH31" i="1"/>
  <c r="AI31" i="1" s="1"/>
  <c r="AE31" i="1"/>
  <c r="AF31" i="1" s="1"/>
  <c r="AB31" i="1"/>
  <c r="AC31" i="1" s="1"/>
  <c r="Y31" i="1"/>
  <c r="Z31" i="1" s="1"/>
  <c r="V31" i="1"/>
  <c r="W31" i="1" s="1"/>
  <c r="S31" i="1"/>
  <c r="T31" i="1" s="1"/>
  <c r="P31" i="1"/>
  <c r="Q31" i="1" s="1"/>
  <c r="M31" i="1"/>
  <c r="N31" i="1" s="1"/>
  <c r="J31" i="1"/>
  <c r="K31" i="1" s="1"/>
  <c r="G31" i="1"/>
  <c r="C31" i="1"/>
  <c r="AP30" i="1"/>
  <c r="AT30" i="1" s="1"/>
  <c r="AN30" i="1"/>
  <c r="AO30" i="1" s="1"/>
  <c r="AK30" i="1"/>
  <c r="AL30" i="1" s="1"/>
  <c r="AH30" i="1"/>
  <c r="AI30" i="1" s="1"/>
  <c r="AE30" i="1"/>
  <c r="AF30" i="1" s="1"/>
  <c r="AB30" i="1"/>
  <c r="AC30" i="1" s="1"/>
  <c r="Y30" i="1"/>
  <c r="Z30" i="1" s="1"/>
  <c r="V30" i="1"/>
  <c r="W30" i="1" s="1"/>
  <c r="S30" i="1"/>
  <c r="T30" i="1" s="1"/>
  <c r="P30" i="1"/>
  <c r="Q30" i="1" s="1"/>
  <c r="M30" i="1"/>
  <c r="N30" i="1" s="1"/>
  <c r="J30" i="1"/>
  <c r="K30" i="1" s="1"/>
  <c r="G30" i="1"/>
  <c r="C30" i="1"/>
  <c r="AP29" i="1"/>
  <c r="AT29" i="1" s="1"/>
  <c r="AN29" i="1"/>
  <c r="AO29" i="1" s="1"/>
  <c r="AK29" i="1"/>
  <c r="AL29" i="1" s="1"/>
  <c r="AH29" i="1"/>
  <c r="AI29" i="1" s="1"/>
  <c r="AF29" i="1"/>
  <c r="AC29" i="1"/>
  <c r="Z29" i="1"/>
  <c r="W29" i="1"/>
  <c r="S29" i="1"/>
  <c r="T29" i="1" s="1"/>
  <c r="P29" i="1"/>
  <c r="Q29" i="1" s="1"/>
  <c r="M29" i="1"/>
  <c r="J29" i="1"/>
  <c r="K29" i="1" s="1"/>
  <c r="G29" i="1"/>
  <c r="H29" i="1" s="1"/>
  <c r="C29" i="1"/>
  <c r="AP28" i="1"/>
  <c r="AT28" i="1" s="1"/>
  <c r="AN28" i="1"/>
  <c r="AO28" i="1" s="1"/>
  <c r="AK28" i="1"/>
  <c r="AL28" i="1" s="1"/>
  <c r="AH28" i="1"/>
  <c r="AI28" i="1" s="1"/>
  <c r="AE28" i="1"/>
  <c r="AF28" i="1" s="1"/>
  <c r="AB28" i="1"/>
  <c r="AC28" i="1" s="1"/>
  <c r="Y28" i="1"/>
  <c r="Z28" i="1" s="1"/>
  <c r="V28" i="1"/>
  <c r="W28" i="1" s="1"/>
  <c r="S28" i="1"/>
  <c r="T28" i="1" s="1"/>
  <c r="P28" i="1"/>
  <c r="Q28" i="1" s="1"/>
  <c r="M28" i="1"/>
  <c r="N28" i="1" s="1"/>
  <c r="J28" i="1"/>
  <c r="K28" i="1" s="1"/>
  <c r="G28" i="1"/>
  <c r="C28" i="1"/>
  <c r="AP27" i="1"/>
  <c r="AT27" i="1" s="1"/>
  <c r="AN27" i="1"/>
  <c r="AO27" i="1" s="1"/>
  <c r="AK27" i="1"/>
  <c r="AL27" i="1" s="1"/>
  <c r="AH27" i="1"/>
  <c r="AI27" i="1" s="1"/>
  <c r="AE27" i="1"/>
  <c r="AF27" i="1" s="1"/>
  <c r="AB27" i="1"/>
  <c r="AC27" i="1" s="1"/>
  <c r="Y27" i="1"/>
  <c r="Z27" i="1" s="1"/>
  <c r="V27" i="1"/>
  <c r="W27" i="1" s="1"/>
  <c r="S27" i="1"/>
  <c r="T27" i="1" s="1"/>
  <c r="P27" i="1"/>
  <c r="Q27" i="1" s="1"/>
  <c r="M27" i="1"/>
  <c r="N27" i="1" s="1"/>
  <c r="J27" i="1"/>
  <c r="K27" i="1" s="1"/>
  <c r="G27" i="1"/>
  <c r="H27" i="1" s="1"/>
  <c r="C27" i="1"/>
  <c r="AP26" i="1"/>
  <c r="AN26" i="1"/>
  <c r="AO26" i="1" s="1"/>
  <c r="AK26" i="1"/>
  <c r="AL26" i="1" s="1"/>
  <c r="AH26" i="1"/>
  <c r="AI26" i="1" s="1"/>
  <c r="AE26" i="1"/>
  <c r="AF26" i="1" s="1"/>
  <c r="AB26" i="1"/>
  <c r="AC26" i="1" s="1"/>
  <c r="Y26" i="1"/>
  <c r="Z26" i="1" s="1"/>
  <c r="V26" i="1"/>
  <c r="W26" i="1" s="1"/>
  <c r="S26" i="1"/>
  <c r="T26" i="1" s="1"/>
  <c r="P26" i="1"/>
  <c r="Q26" i="1" s="1"/>
  <c r="M26" i="1"/>
  <c r="N26" i="1" s="1"/>
  <c r="J26" i="1"/>
  <c r="K26" i="1" s="1"/>
  <c r="G26" i="1"/>
  <c r="C26" i="1"/>
  <c r="AT25" i="1"/>
  <c r="AP25" i="1"/>
  <c r="AN25" i="1"/>
  <c r="AO25" i="1" s="1"/>
  <c r="AK25" i="1"/>
  <c r="AL25" i="1" s="1"/>
  <c r="AH25" i="1"/>
  <c r="AI25" i="1" s="1"/>
  <c r="AE25" i="1"/>
  <c r="AF25" i="1" s="1"/>
  <c r="AB25" i="1"/>
  <c r="AC25" i="1" s="1"/>
  <c r="Y25" i="1"/>
  <c r="Z25" i="1" s="1"/>
  <c r="V25" i="1"/>
  <c r="W25" i="1" s="1"/>
  <c r="S25" i="1"/>
  <c r="T25" i="1" s="1"/>
  <c r="P25" i="1"/>
  <c r="Q25" i="1" s="1"/>
  <c r="M25" i="1"/>
  <c r="N25" i="1" s="1"/>
  <c r="J25" i="1"/>
  <c r="K25" i="1" s="1"/>
  <c r="G25" i="1"/>
  <c r="H25" i="1" s="1"/>
  <c r="C25" i="1"/>
  <c r="AP24" i="1"/>
  <c r="AT24" i="1" s="1"/>
  <c r="AN24" i="1"/>
  <c r="AO24" i="1" s="1"/>
  <c r="AK24" i="1"/>
  <c r="AL24" i="1" s="1"/>
  <c r="AH24" i="1"/>
  <c r="AI24" i="1" s="1"/>
  <c r="AE24" i="1"/>
  <c r="AF24" i="1" s="1"/>
  <c r="AB24" i="1"/>
  <c r="AC24" i="1" s="1"/>
  <c r="Y24" i="1"/>
  <c r="Z24" i="1" s="1"/>
  <c r="W24" i="1"/>
  <c r="V24" i="1"/>
  <c r="S24" i="1"/>
  <c r="T24" i="1" s="1"/>
  <c r="P24" i="1"/>
  <c r="Q24" i="1" s="1"/>
  <c r="M24" i="1"/>
  <c r="N24" i="1" s="1"/>
  <c r="J24" i="1"/>
  <c r="K24" i="1" s="1"/>
  <c r="G24" i="1"/>
  <c r="C24" i="1"/>
  <c r="AP23" i="1"/>
  <c r="AT23" i="1" s="1"/>
  <c r="AN23" i="1"/>
  <c r="AO23" i="1" s="1"/>
  <c r="AK23" i="1"/>
  <c r="AL23" i="1" s="1"/>
  <c r="AH23" i="1"/>
  <c r="AI23" i="1" s="1"/>
  <c r="AE23" i="1"/>
  <c r="AF23" i="1" s="1"/>
  <c r="AB23" i="1"/>
  <c r="AC23" i="1" s="1"/>
  <c r="Y23" i="1"/>
  <c r="Z23" i="1" s="1"/>
  <c r="V23" i="1"/>
  <c r="W23" i="1" s="1"/>
  <c r="S23" i="1"/>
  <c r="T23" i="1" s="1"/>
  <c r="P23" i="1"/>
  <c r="Q23" i="1" s="1"/>
  <c r="M23" i="1"/>
  <c r="N23" i="1" s="1"/>
  <c r="J23" i="1"/>
  <c r="K23" i="1" s="1"/>
  <c r="G23" i="1"/>
  <c r="C23" i="1"/>
  <c r="AP22" i="1"/>
  <c r="AT22" i="1" s="1"/>
  <c r="AN22" i="1"/>
  <c r="AO22" i="1" s="1"/>
  <c r="AK22" i="1"/>
  <c r="AL22" i="1" s="1"/>
  <c r="AH22" i="1"/>
  <c r="AI22" i="1" s="1"/>
  <c r="AE22" i="1"/>
  <c r="AF22" i="1" s="1"/>
  <c r="AB22" i="1"/>
  <c r="AC22" i="1" s="1"/>
  <c r="Y22" i="1"/>
  <c r="Z22" i="1" s="1"/>
  <c r="V22" i="1"/>
  <c r="W22" i="1" s="1"/>
  <c r="S22" i="1"/>
  <c r="T22" i="1" s="1"/>
  <c r="P22" i="1"/>
  <c r="Q22" i="1" s="1"/>
  <c r="M22" i="1"/>
  <c r="N22" i="1" s="1"/>
  <c r="J22" i="1"/>
  <c r="K22" i="1" s="1"/>
  <c r="G22" i="1"/>
  <c r="C22" i="1"/>
  <c r="AP16" i="1"/>
  <c r="AN16" i="1"/>
  <c r="AO16" i="1" s="1"/>
  <c r="AK16" i="1"/>
  <c r="AL16" i="1" s="1"/>
  <c r="AI16" i="1"/>
  <c r="AH16" i="1"/>
  <c r="AE16" i="1"/>
  <c r="AF16" i="1" s="1"/>
  <c r="AB16" i="1"/>
  <c r="AC16" i="1" s="1"/>
  <c r="Y16" i="1"/>
  <c r="Z16" i="1" s="1"/>
  <c r="V16" i="1"/>
  <c r="W16" i="1" s="1"/>
  <c r="S16" i="1"/>
  <c r="T16" i="1" s="1"/>
  <c r="P16" i="1"/>
  <c r="Q16" i="1" s="1"/>
  <c r="M16" i="1"/>
  <c r="N16" i="1" s="1"/>
  <c r="J16" i="1"/>
  <c r="K16" i="1" s="1"/>
  <c r="G16" i="1"/>
  <c r="AP15" i="1"/>
  <c r="AT15" i="1" s="1"/>
  <c r="AN15" i="1"/>
  <c r="AO15" i="1" s="1"/>
  <c r="AK15" i="1"/>
  <c r="AL15" i="1" s="1"/>
  <c r="AH15" i="1"/>
  <c r="AI15" i="1" s="1"/>
  <c r="AE15" i="1"/>
  <c r="AF15" i="1" s="1"/>
  <c r="AB15" i="1"/>
  <c r="AC15" i="1" s="1"/>
  <c r="Y15" i="1"/>
  <c r="Z15" i="1" s="1"/>
  <c r="V15" i="1"/>
  <c r="W15" i="1" s="1"/>
  <c r="S15" i="1"/>
  <c r="T15" i="1" s="1"/>
  <c r="P15" i="1"/>
  <c r="Q15" i="1" s="1"/>
  <c r="M15" i="1"/>
  <c r="N15" i="1" s="1"/>
  <c r="J15" i="1"/>
  <c r="K15" i="1" s="1"/>
  <c r="G15" i="1"/>
  <c r="H15" i="1" s="1"/>
  <c r="AP14" i="1"/>
  <c r="AT14" i="1" s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V14" i="1"/>
  <c r="W14" i="1" s="1"/>
  <c r="S14" i="1"/>
  <c r="T14" i="1" s="1"/>
  <c r="P14" i="1"/>
  <c r="Q14" i="1" s="1"/>
  <c r="M14" i="1"/>
  <c r="N14" i="1" s="1"/>
  <c r="J14" i="1"/>
  <c r="H14" i="1"/>
  <c r="G14" i="1"/>
  <c r="AP13" i="1"/>
  <c r="AN13" i="1"/>
  <c r="AO13" i="1" s="1"/>
  <c r="AK13" i="1"/>
  <c r="AL13" i="1" s="1"/>
  <c r="AH13" i="1"/>
  <c r="AI13" i="1" s="1"/>
  <c r="AE13" i="1"/>
  <c r="AF13" i="1" s="1"/>
  <c r="AB13" i="1"/>
  <c r="AC13" i="1" s="1"/>
  <c r="Y13" i="1"/>
  <c r="Z13" i="1" s="1"/>
  <c r="V13" i="1"/>
  <c r="W13" i="1" s="1"/>
  <c r="S13" i="1"/>
  <c r="T13" i="1" s="1"/>
  <c r="P13" i="1"/>
  <c r="Q13" i="1" s="1"/>
  <c r="M13" i="1"/>
  <c r="N13" i="1" s="1"/>
  <c r="J13" i="1"/>
  <c r="K13" i="1" s="1"/>
  <c r="G13" i="1"/>
  <c r="AP12" i="1"/>
  <c r="AT12" i="1" s="1"/>
  <c r="AN12" i="1"/>
  <c r="AO12" i="1" s="1"/>
  <c r="AK12" i="1"/>
  <c r="AL12" i="1" s="1"/>
  <c r="AH12" i="1"/>
  <c r="AI12" i="1" s="1"/>
  <c r="AE12" i="1"/>
  <c r="AF12" i="1" s="1"/>
  <c r="AB12" i="1"/>
  <c r="AC12" i="1" s="1"/>
  <c r="Y12" i="1"/>
  <c r="Z12" i="1" s="1"/>
  <c r="V12" i="1"/>
  <c r="W12" i="1" s="1"/>
  <c r="S12" i="1"/>
  <c r="T12" i="1" s="1"/>
  <c r="P12" i="1"/>
  <c r="Q12" i="1" s="1"/>
  <c r="M12" i="1"/>
  <c r="N12" i="1" s="1"/>
  <c r="J12" i="1"/>
  <c r="K12" i="1" s="1"/>
  <c r="G12" i="1"/>
  <c r="AP11" i="1"/>
  <c r="AT11" i="1" s="1"/>
  <c r="AN11" i="1"/>
  <c r="AO11" i="1" s="1"/>
  <c r="AK11" i="1"/>
  <c r="AL11" i="1" s="1"/>
  <c r="AH11" i="1"/>
  <c r="AI11" i="1" s="1"/>
  <c r="AE11" i="1"/>
  <c r="AF11" i="1" s="1"/>
  <c r="AB11" i="1"/>
  <c r="AC11" i="1" s="1"/>
  <c r="Y11" i="1"/>
  <c r="Z11" i="1" s="1"/>
  <c r="V11" i="1"/>
  <c r="W11" i="1" s="1"/>
  <c r="T11" i="1"/>
  <c r="S11" i="1"/>
  <c r="P11" i="1"/>
  <c r="Q11" i="1" s="1"/>
  <c r="M11" i="1"/>
  <c r="N11" i="1" s="1"/>
  <c r="J11" i="1"/>
  <c r="K11" i="1" s="1"/>
  <c r="G11" i="1"/>
  <c r="AP10" i="1"/>
  <c r="AT10" i="1" s="1"/>
  <c r="AN10" i="1"/>
  <c r="AO10" i="1" s="1"/>
  <c r="AK10" i="1"/>
  <c r="AL10" i="1" s="1"/>
  <c r="AH10" i="1"/>
  <c r="AI10" i="1" s="1"/>
  <c r="AE10" i="1"/>
  <c r="AF10" i="1" s="1"/>
  <c r="AB10" i="1"/>
  <c r="AC10" i="1" s="1"/>
  <c r="Y10" i="1"/>
  <c r="Z10" i="1" s="1"/>
  <c r="V10" i="1"/>
  <c r="W10" i="1" s="1"/>
  <c r="T10" i="1"/>
  <c r="P10" i="1"/>
  <c r="Q10" i="1" s="1"/>
  <c r="M10" i="1"/>
  <c r="N10" i="1" s="1"/>
  <c r="J10" i="1"/>
  <c r="K10" i="1" s="1"/>
  <c r="H10" i="1"/>
  <c r="G10" i="1"/>
  <c r="AP9" i="1"/>
  <c r="AT9" i="1" s="1"/>
  <c r="AN9" i="1"/>
  <c r="AO9" i="1" s="1"/>
  <c r="AL9" i="1"/>
  <c r="AK9" i="1"/>
  <c r="AH9" i="1"/>
  <c r="AI9" i="1" s="1"/>
  <c r="AE9" i="1"/>
  <c r="AF9" i="1" s="1"/>
  <c r="AB9" i="1"/>
  <c r="AC9" i="1" s="1"/>
  <c r="Y9" i="1"/>
  <c r="Z9" i="1" s="1"/>
  <c r="V9" i="1"/>
  <c r="W9" i="1" s="1"/>
  <c r="S9" i="1"/>
  <c r="T9" i="1" s="1"/>
  <c r="P9" i="1"/>
  <c r="Q9" i="1" s="1"/>
  <c r="M9" i="1"/>
  <c r="N9" i="1" s="1"/>
  <c r="J9" i="1"/>
  <c r="G9" i="1"/>
  <c r="H9" i="1" s="1"/>
  <c r="AP8" i="1"/>
  <c r="AN8" i="1"/>
  <c r="AO8" i="1" s="1"/>
  <c r="AK8" i="1"/>
  <c r="AL8" i="1" s="1"/>
  <c r="AH8" i="1"/>
  <c r="AI8" i="1" s="1"/>
  <c r="AE8" i="1"/>
  <c r="AF8" i="1" s="1"/>
  <c r="AB8" i="1"/>
  <c r="AC8" i="1" s="1"/>
  <c r="Y8" i="1"/>
  <c r="Z8" i="1" s="1"/>
  <c r="W8" i="1"/>
  <c r="V8" i="1"/>
  <c r="S8" i="1"/>
  <c r="T8" i="1" s="1"/>
  <c r="P8" i="1"/>
  <c r="Q8" i="1" s="1"/>
  <c r="M8" i="1"/>
  <c r="N8" i="1" s="1"/>
  <c r="J8" i="1"/>
  <c r="K8" i="1" s="1"/>
  <c r="G8" i="1"/>
  <c r="AP7" i="1"/>
  <c r="AT7" i="1" s="1"/>
  <c r="AN7" i="1"/>
  <c r="AO7" i="1" s="1"/>
  <c r="AK7" i="1"/>
  <c r="AL7" i="1" s="1"/>
  <c r="AI7" i="1"/>
  <c r="AH7" i="1"/>
  <c r="AE7" i="1"/>
  <c r="AF7" i="1" s="1"/>
  <c r="AB7" i="1"/>
  <c r="AC7" i="1" s="1"/>
  <c r="Y7" i="1"/>
  <c r="Z7" i="1" s="1"/>
  <c r="V7" i="1"/>
  <c r="W7" i="1" s="1"/>
  <c r="S7" i="1"/>
  <c r="T7" i="1" s="1"/>
  <c r="P7" i="1"/>
  <c r="Q7" i="1" s="1"/>
  <c r="M7" i="1"/>
  <c r="N7" i="1" s="1"/>
  <c r="J7" i="1"/>
  <c r="K7" i="1" s="1"/>
  <c r="G7" i="1"/>
  <c r="H7" i="1" s="1"/>
  <c r="AQ11" i="1" l="1"/>
  <c r="AR11" i="1" s="1"/>
  <c r="AS11" i="1" s="1"/>
  <c r="AQ13" i="1"/>
  <c r="AR13" i="1" s="1"/>
  <c r="AS13" i="1" s="1"/>
  <c r="AQ9" i="1"/>
  <c r="AR9" i="1" s="1"/>
  <c r="AS9" i="1" s="1"/>
  <c r="AQ31" i="1"/>
  <c r="AR31" i="1" s="1"/>
  <c r="AS31" i="1" s="1"/>
  <c r="AQ32" i="1"/>
  <c r="AR32" i="1" s="1"/>
  <c r="AS32" i="1" s="1"/>
  <c r="AQ33" i="1"/>
  <c r="AR33" i="1" s="1"/>
  <c r="AS33" i="1" s="1"/>
  <c r="AQ15" i="1"/>
  <c r="AR15" i="1" s="1"/>
  <c r="AS15" i="1" s="1"/>
  <c r="AQ8" i="1"/>
  <c r="AR8" i="1" s="1"/>
  <c r="AS8" i="1" s="1"/>
  <c r="H11" i="1"/>
  <c r="AQ23" i="1"/>
  <c r="AR23" i="1" s="1"/>
  <c r="AS23" i="1" s="1"/>
  <c r="AQ24" i="1"/>
  <c r="H24" i="1"/>
  <c r="AQ36" i="1"/>
  <c r="AR36" i="1" s="1"/>
  <c r="AS36" i="1" s="1"/>
  <c r="AQ12" i="1"/>
  <c r="AR12" i="1" s="1"/>
  <c r="AS12" i="1" s="1"/>
  <c r="AQ14" i="1"/>
  <c r="AR14" i="1" s="1"/>
  <c r="AS14" i="1" s="1"/>
  <c r="AQ29" i="1"/>
  <c r="AR29" i="1" s="1"/>
  <c r="AS29" i="1" s="1"/>
  <c r="AQ16" i="1"/>
  <c r="AR16" i="1" s="1"/>
  <c r="AS16" i="1" s="1"/>
  <c r="AQ22" i="1"/>
  <c r="AR22" i="1" s="1"/>
  <c r="AS22" i="1" s="1"/>
  <c r="AQ38" i="1"/>
  <c r="AR38" i="1" s="1"/>
  <c r="AS38" i="1" s="1"/>
  <c r="AQ10" i="1"/>
  <c r="AR10" i="1" s="1"/>
  <c r="AS10" i="1" s="1"/>
  <c r="H23" i="1"/>
  <c r="AQ34" i="1"/>
  <c r="AR34" i="1" s="1"/>
  <c r="AS34" i="1" s="1"/>
  <c r="AT16" i="1"/>
  <c r="AQ7" i="1"/>
  <c r="AR7" i="1" s="1"/>
  <c r="AS7" i="1" s="1"/>
  <c r="AT8" i="1"/>
  <c r="H12" i="1"/>
  <c r="AT13" i="1"/>
  <c r="AT17" i="1" s="1"/>
  <c r="K14" i="1"/>
  <c r="H16" i="1"/>
  <c r="H22" i="1"/>
  <c r="AQ25" i="1"/>
  <c r="AR25" i="1" s="1"/>
  <c r="AS25" i="1" s="1"/>
  <c r="AQ26" i="1"/>
  <c r="AR26" i="1" s="1"/>
  <c r="AS26" i="1" s="1"/>
  <c r="H26" i="1"/>
  <c r="H8" i="1"/>
  <c r="H13" i="1"/>
  <c r="AR24" i="1"/>
  <c r="AS24" i="1" s="1"/>
  <c r="AT26" i="1"/>
  <c r="N29" i="1"/>
  <c r="H31" i="1"/>
  <c r="AQ35" i="1"/>
  <c r="AR35" i="1" s="1"/>
  <c r="AS35" i="1" s="1"/>
  <c r="K35" i="1"/>
  <c r="AQ39" i="1"/>
  <c r="AR39" i="1" s="1"/>
  <c r="AS39" i="1" s="1"/>
  <c r="K39" i="1"/>
  <c r="K9" i="1"/>
  <c r="AQ27" i="1"/>
  <c r="AR27" i="1" s="1"/>
  <c r="AS27" i="1" s="1"/>
  <c r="AQ28" i="1"/>
  <c r="AR28" i="1" s="1"/>
  <c r="AS28" i="1" s="1"/>
  <c r="H28" i="1"/>
  <c r="AQ30" i="1"/>
  <c r="AR30" i="1" s="1"/>
  <c r="AS30" i="1" s="1"/>
  <c r="H30" i="1"/>
  <c r="AQ37" i="1"/>
  <c r="AR37" i="1" s="1"/>
  <c r="AS37" i="1" s="1"/>
  <c r="H37" i="1"/>
  <c r="AT38" i="1"/>
  <c r="AT40" i="1" s="1"/>
  <c r="H32" i="1"/>
  <c r="H34" i="1"/>
  <c r="H38" i="1"/>
  <c r="AS17" i="1" l="1"/>
  <c r="AS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Compaq</author>
  </authors>
  <commentList>
    <comment ref="M72" authorId="0" shapeId="0" xr:uid="{65B2717E-926D-45FB-AB0F-49A151C6FBED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344-314</t>
        </r>
      </text>
    </comment>
    <comment ref="N72" authorId="0" shapeId="0" xr:uid="{4B97B66A-7828-495D-9DDE-679A30E3060C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373-344
</t>
        </r>
      </text>
    </comment>
  </commentList>
</comments>
</file>

<file path=xl/sharedStrings.xml><?xml version="1.0" encoding="utf-8"?>
<sst xmlns="http://schemas.openxmlformats.org/spreadsheetml/2006/main" count="195" uniqueCount="74">
  <si>
    <t>Nerenovētās mājas 2017</t>
  </si>
  <si>
    <t>Objekts</t>
  </si>
  <si>
    <t>Dzīvokļu skaits</t>
  </si>
  <si>
    <t>m2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</si>
  <si>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</si>
  <si>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</si>
  <si>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</si>
  <si>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</si>
  <si>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</si>
  <si>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</si>
  <si>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</si>
  <si>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</si>
  <si>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</si>
  <si>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</si>
  <si>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</si>
  <si>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</si>
  <si>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</si>
  <si>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Apkure kWh/m2</t>
  </si>
  <si>
    <t>Siltumenerģija kWh/m2</t>
  </si>
  <si>
    <t>KU</t>
  </si>
  <si>
    <t>Apkure</t>
  </si>
  <si>
    <t>KŪ</t>
  </si>
  <si>
    <t>Parka Nr.3</t>
  </si>
  <si>
    <t>Meliorācijas Nr.15</t>
  </si>
  <si>
    <t>Rīgas Nr.16</t>
  </si>
  <si>
    <t>Rīgas Nr.18</t>
  </si>
  <si>
    <t>Spartaka Nr.8-1</t>
  </si>
  <si>
    <t>Spartaka Nr.14</t>
  </si>
  <si>
    <t>Spartaka Nr.9</t>
  </si>
  <si>
    <t>Spartaka Nr.13</t>
  </si>
  <si>
    <t>Spartaka Nr.10</t>
  </si>
  <si>
    <t>Aizupes 4</t>
  </si>
  <si>
    <t>Vidēji</t>
  </si>
  <si>
    <t>Renovētās mājas 2017</t>
  </si>
  <si>
    <t xml:space="preserve">Kastaņu Nr.4 </t>
  </si>
  <si>
    <t>Kastaņu Nr.5</t>
  </si>
  <si>
    <t>Kastaņu Nr.6</t>
  </si>
  <si>
    <t>Kastaņu Nr.7</t>
  </si>
  <si>
    <t>Kastaņu Nr.9</t>
  </si>
  <si>
    <t>Parka Nr.1</t>
  </si>
  <si>
    <t>Meliorācijas Nr.17</t>
  </si>
  <si>
    <t>Meliorācijas Nr.19</t>
  </si>
  <si>
    <t>Meliorācijas Nr.21</t>
  </si>
  <si>
    <t>Meliorācijas Nr.23</t>
  </si>
  <si>
    <t>Meliorācijas Nr.25</t>
  </si>
  <si>
    <t>Saules Nr.9</t>
  </si>
  <si>
    <t>Stadiona Nr.12</t>
  </si>
  <si>
    <t>Skolas 11</t>
  </si>
  <si>
    <t>Skolas 13</t>
  </si>
  <si>
    <t>Saules 11, Brankas</t>
  </si>
  <si>
    <t>Saules 7, Brankas</t>
  </si>
  <si>
    <t>Saules 1, Brankas</t>
  </si>
  <si>
    <t>karstā Ūdens patēriņš, m3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</si>
  <si>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</si>
  <si>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</si>
  <si>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</si>
  <si>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</si>
  <si>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</si>
  <si>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</si>
  <si>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</si>
  <si>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</si>
  <si>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</si>
  <si>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</si>
  <si>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</si>
  <si>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</si>
  <si>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Aizupes -4</t>
  </si>
  <si>
    <t>Skolas Nr.11</t>
  </si>
  <si>
    <t>Skolas Nr.13</t>
  </si>
  <si>
    <t>Saules iela 11, Brankas</t>
  </si>
  <si>
    <t>Saules iela 7, Brankas</t>
  </si>
  <si>
    <t>Saules iela 1, Brankas</t>
  </si>
  <si>
    <t>Apkures siltummezgla skaitītāja rādījumi un patēriņš MWh 2017.gadā Ozolniekos, Ozolnieku novadā</t>
  </si>
  <si>
    <t>Informācijas sniedzējs: SIA "Ozolnieku KSDU"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</si>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</sst>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2" fontId="7" fillId="2" borderId="13" xfId="0" applyNumberFormat="1" applyFont="1" applyFill="1" applyBorder="1"/>
    <xf numFmtId="2" fontId="0" fillId="2" borderId="33" xfId="0" applyNumberFormat="1" applyFill="1" applyBorder="1"/>
    <xf numFmtId="2" fontId="6" fillId="2" borderId="34" xfId="0" applyNumberFormat="1" applyFont="1" applyFill="1" applyBorder="1" applyAlignment="1">
      <alignment horizontal="center" vertical="center"/>
    </xf>
    <xf numFmtId="2" fontId="0" fillId="2" borderId="33" xfId="0" applyNumberFormat="1" applyFont="1" applyFill="1" applyBorder="1" applyAlignment="1">
      <alignment horizontal="center" vertical="center"/>
    </xf>
    <xf numFmtId="2" fontId="6" fillId="2" borderId="32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2" borderId="37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>
      <alignment horizontal="center" vertical="center"/>
    </xf>
    <xf numFmtId="2" fontId="8" fillId="2" borderId="37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/>
    <xf numFmtId="2" fontId="9" fillId="2" borderId="13" xfId="0" applyNumberFormat="1" applyFont="1" applyFill="1" applyBorder="1"/>
    <xf numFmtId="2" fontId="6" fillId="0" borderId="13" xfId="0" applyNumberFormat="1" applyFont="1" applyFill="1" applyBorder="1"/>
    <xf numFmtId="2" fontId="0" fillId="0" borderId="38" xfId="0" applyNumberFormat="1" applyFill="1" applyBorder="1"/>
    <xf numFmtId="2" fontId="0" fillId="0" borderId="3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/>
    <xf numFmtId="2" fontId="6" fillId="0" borderId="18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/>
    <xf numFmtId="2" fontId="0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/>
    <xf numFmtId="2" fontId="6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/>
    <xf numFmtId="2" fontId="4" fillId="0" borderId="29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2" fontId="2" fillId="0" borderId="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0" fillId="2" borderId="5" xfId="0" applyNumberFormat="1" applyFont="1" applyFill="1" applyBorder="1"/>
    <xf numFmtId="2" fontId="0" fillId="2" borderId="8" xfId="0" applyNumberFormat="1" applyFont="1" applyFill="1" applyBorder="1"/>
    <xf numFmtId="2" fontId="0" fillId="0" borderId="6" xfId="0" applyNumberFormat="1" applyFont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/>
    <xf numFmtId="2" fontId="0" fillId="0" borderId="33" xfId="0" applyNumberFormat="1" applyFont="1" applyBorder="1" applyAlignment="1">
      <alignment horizontal="center" vertical="center"/>
    </xf>
    <xf numFmtId="2" fontId="0" fillId="2" borderId="32" xfId="0" applyNumberFormat="1" applyFont="1" applyFill="1" applyBorder="1" applyAlignment="1">
      <alignment horizontal="center" vertical="center"/>
    </xf>
    <xf numFmtId="2" fontId="0" fillId="2" borderId="34" xfId="0" applyNumberFormat="1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0" fillId="2" borderId="38" xfId="0" applyNumberFormat="1" applyFont="1" applyFill="1" applyBorder="1"/>
    <xf numFmtId="2" fontId="0" fillId="0" borderId="14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37" xfId="0" applyNumberFormat="1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11" fillId="2" borderId="13" xfId="0" applyNumberFormat="1" applyFont="1" applyFill="1" applyBorder="1"/>
    <xf numFmtId="2" fontId="0" fillId="2" borderId="53" xfId="0" applyNumberFormat="1" applyFont="1" applyFill="1" applyBorder="1"/>
    <xf numFmtId="2" fontId="0" fillId="0" borderId="13" xfId="0" applyNumberFormat="1" applyFont="1" applyBorder="1"/>
    <xf numFmtId="0" fontId="4" fillId="2" borderId="1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0" fillId="2" borderId="16" xfId="0" applyNumberFormat="1" applyFont="1" applyFill="1" applyBorder="1"/>
    <xf numFmtId="2" fontId="0" fillId="2" borderId="17" xfId="0" applyNumberFormat="1" applyFont="1" applyFill="1" applyBorder="1"/>
    <xf numFmtId="2" fontId="0" fillId="0" borderId="19" xfId="0" applyNumberFormat="1" applyFont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2" fontId="0" fillId="2" borderId="38" xfId="0" applyNumberFormat="1" applyFill="1" applyBorder="1"/>
    <xf numFmtId="2" fontId="0" fillId="3" borderId="38" xfId="0" applyNumberFormat="1" applyFill="1" applyBorder="1"/>
    <xf numFmtId="0" fontId="0" fillId="2" borderId="0" xfId="0" applyFill="1" applyBorder="1"/>
    <xf numFmtId="2" fontId="1" fillId="2" borderId="38" xfId="0" applyNumberFormat="1" applyFont="1" applyFill="1" applyBorder="1"/>
    <xf numFmtId="2" fontId="0" fillId="2" borderId="56" xfId="0" applyNumberFormat="1" applyFill="1" applyBorder="1"/>
    <xf numFmtId="0" fontId="0" fillId="2" borderId="57" xfId="0" applyFont="1" applyFill="1" applyBorder="1"/>
    <xf numFmtId="2" fontId="0" fillId="2" borderId="48" xfId="0" applyNumberFormat="1" applyFill="1" applyBorder="1"/>
    <xf numFmtId="0" fontId="0" fillId="2" borderId="38" xfId="0" applyFont="1" applyFill="1" applyBorder="1"/>
    <xf numFmtId="164" fontId="0" fillId="2" borderId="48" xfId="0" applyNumberFormat="1" applyFill="1" applyBorder="1"/>
    <xf numFmtId="0" fontId="0" fillId="2" borderId="38" xfId="0" applyFill="1" applyBorder="1"/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62" xfId="0" applyFont="1" applyBorder="1"/>
    <xf numFmtId="0" fontId="16" fillId="0" borderId="63" xfId="0" applyFont="1" applyBorder="1"/>
    <xf numFmtId="0" fontId="16" fillId="0" borderId="64" xfId="0" applyFont="1" applyBorder="1"/>
    <xf numFmtId="0" fontId="16" fillId="0" borderId="34" xfId="0" applyFont="1" applyBorder="1"/>
    <xf numFmtId="0" fontId="16" fillId="0" borderId="58" xfId="0" applyFont="1" applyBorder="1"/>
    <xf numFmtId="0" fontId="16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</a:t>
            </a:r>
            <a:r>
              <a:rPr lang="lv-LV"/>
              <a:t>iltumenerģijas patēriņš 2017. gadā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6128965153803144E-2"/>
          <c:y val="0.13786591314519994"/>
          <c:w val="0.89517377116462982"/>
          <c:h val="0.686461092463973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('[1]2017'!$B$5:$B$14,'[1]2017'!$B$21:$B$38)</c:f>
              <c:strCache>
                <c:ptCount val="28"/>
                <c:pt idx="0">
                  <c:v>Parka Nr.3</c:v>
                </c:pt>
                <c:pt idx="1">
                  <c:v>Meliorācijas Nr.15</c:v>
                </c:pt>
                <c:pt idx="2">
                  <c:v>Rīgas Nr.16</c:v>
                </c:pt>
                <c:pt idx="3">
                  <c:v>Rīgas Nr.18</c:v>
                </c:pt>
                <c:pt idx="4">
                  <c:v>Spartaka Nr.8-1</c:v>
                </c:pt>
                <c:pt idx="5">
                  <c:v>Spartaka Nr.14</c:v>
                </c:pt>
                <c:pt idx="6">
                  <c:v>Spartaka Nr.9</c:v>
                </c:pt>
                <c:pt idx="7">
                  <c:v>Spartaka Nr.13</c:v>
                </c:pt>
                <c:pt idx="8">
                  <c:v>Spartaka Nr.10</c:v>
                </c:pt>
                <c:pt idx="9">
                  <c:v>Aizupes 4</c:v>
                </c:pt>
                <c:pt idx="10">
                  <c:v>Kastaņu Nr.4 </c:v>
                </c:pt>
                <c:pt idx="11">
                  <c:v>Kastaņu Nr.5</c:v>
                </c:pt>
                <c:pt idx="12">
                  <c:v>Kastaņu Nr.6</c:v>
                </c:pt>
                <c:pt idx="13">
                  <c:v>Kastaņu Nr.7</c:v>
                </c:pt>
                <c:pt idx="14">
                  <c:v>Kastaņu Nr.9</c:v>
                </c:pt>
                <c:pt idx="15">
                  <c:v>Parka Nr.1</c:v>
                </c:pt>
                <c:pt idx="16">
                  <c:v>Meliorācijas Nr.17</c:v>
                </c:pt>
                <c:pt idx="17">
                  <c:v>Meliorācijas Nr.19</c:v>
                </c:pt>
                <c:pt idx="18">
                  <c:v>Meliorācijas Nr.21</c:v>
                </c:pt>
                <c:pt idx="19">
                  <c:v>Meliorācijas Nr.23</c:v>
                </c:pt>
                <c:pt idx="20">
                  <c:v>Meliorācijas Nr.25</c:v>
                </c:pt>
                <c:pt idx="21">
                  <c:v>Saules Nr.9</c:v>
                </c:pt>
                <c:pt idx="22">
                  <c:v>Stadiona Nr.12</c:v>
                </c:pt>
                <c:pt idx="23">
                  <c:v>Skolas 11</c:v>
                </c:pt>
                <c:pt idx="24">
                  <c:v>Skolas 13</c:v>
                </c:pt>
                <c:pt idx="25">
                  <c:v>Saules 11, Brankas</c:v>
                </c:pt>
                <c:pt idx="26">
                  <c:v>Saules 7, Brankas</c:v>
                </c:pt>
                <c:pt idx="27">
                  <c:v>Saules 1, Brankas</c:v>
                </c:pt>
              </c:strCache>
            </c:strRef>
          </c:cat>
          <c:val>
            <c:numRef>
              <c:f>('[1]2017'!$AP$5:$AP$14,'[1]2017'!$AP$21:$AP$38)</c:f>
              <c:numCache>
                <c:formatCode>General</c:formatCode>
                <c:ptCount val="28"/>
                <c:pt idx="0">
                  <c:v>400.56000000000046</c:v>
                </c:pt>
                <c:pt idx="1">
                  <c:v>122.30000000000001</c:v>
                </c:pt>
                <c:pt idx="2">
                  <c:v>212.57000000000068</c:v>
                </c:pt>
                <c:pt idx="3">
                  <c:v>660.83999999999935</c:v>
                </c:pt>
                <c:pt idx="4">
                  <c:v>4.6000000000000005</c:v>
                </c:pt>
                <c:pt idx="5">
                  <c:v>367.54</c:v>
                </c:pt>
                <c:pt idx="6">
                  <c:v>130.18</c:v>
                </c:pt>
                <c:pt idx="7">
                  <c:v>159.57</c:v>
                </c:pt>
                <c:pt idx="8">
                  <c:v>27.740000000000002</c:v>
                </c:pt>
                <c:pt idx="9">
                  <c:v>68.37</c:v>
                </c:pt>
                <c:pt idx="10">
                  <c:v>136.75000000000017</c:v>
                </c:pt>
                <c:pt idx="11">
                  <c:v>117.35999999999991</c:v>
                </c:pt>
                <c:pt idx="12">
                  <c:v>131.69000000000023</c:v>
                </c:pt>
                <c:pt idx="13">
                  <c:v>96.529999999999816</c:v>
                </c:pt>
                <c:pt idx="14">
                  <c:v>84.139999999999901</c:v>
                </c:pt>
                <c:pt idx="15">
                  <c:v>178.51999999999933</c:v>
                </c:pt>
                <c:pt idx="16">
                  <c:v>93.38</c:v>
                </c:pt>
                <c:pt idx="17">
                  <c:v>86.139999999999944</c:v>
                </c:pt>
                <c:pt idx="18">
                  <c:v>151.82999999999979</c:v>
                </c:pt>
                <c:pt idx="19">
                  <c:v>136.30000000000081</c:v>
                </c:pt>
                <c:pt idx="20">
                  <c:v>253.97000000000031</c:v>
                </c:pt>
                <c:pt idx="21">
                  <c:v>220.33999999999975</c:v>
                </c:pt>
                <c:pt idx="22">
                  <c:v>81.599999999999852</c:v>
                </c:pt>
                <c:pt idx="23">
                  <c:v>107.68</c:v>
                </c:pt>
                <c:pt idx="24">
                  <c:v>125.44000000000001</c:v>
                </c:pt>
                <c:pt idx="25">
                  <c:v>73.942000000000007</c:v>
                </c:pt>
                <c:pt idx="26">
                  <c:v>118.96016666666668</c:v>
                </c:pt>
                <c:pt idx="27">
                  <c:v>60.42583333333333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5-4A9C-9250-631361EB8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2400"/>
        <c:axId val="12903936"/>
      </c:barChart>
      <c:catAx>
        <c:axId val="129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2903936"/>
        <c:crosses val="autoZero"/>
        <c:auto val="1"/>
        <c:lblAlgn val="ctr"/>
        <c:lblOffset val="100"/>
        <c:noMultiLvlLbl val="0"/>
      </c:catAx>
      <c:valAx>
        <c:axId val="1290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29024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16</xdr:col>
      <xdr:colOff>481819</xdr:colOff>
      <xdr:row>29</xdr:row>
      <xdr:rowOff>157828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814835C-E67F-4EEE-AA2A-25A3354D2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ju_siltumen_salidzin_ren_neren_2017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"/>
      <sheetName val="2017"/>
      <sheetName val="Diagramma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Parka Nr.3</v>
          </cell>
          <cell r="AP5">
            <v>400.56000000000046</v>
          </cell>
        </row>
        <row r="6">
          <cell r="B6" t="str">
            <v>Meliorācijas Nr.15</v>
          </cell>
          <cell r="AP6">
            <v>122.30000000000001</v>
          </cell>
        </row>
        <row r="7">
          <cell r="B7" t="str">
            <v>Rīgas Nr.16</v>
          </cell>
          <cell r="AP7">
            <v>212.57000000000068</v>
          </cell>
        </row>
        <row r="8">
          <cell r="B8" t="str">
            <v>Rīgas Nr.18</v>
          </cell>
          <cell r="AP8">
            <v>660.83999999999935</v>
          </cell>
        </row>
        <row r="9">
          <cell r="B9" t="str">
            <v>Spartaka Nr.8-1</v>
          </cell>
          <cell r="AP9">
            <v>4.6000000000000005</v>
          </cell>
        </row>
        <row r="10">
          <cell r="B10" t="str">
            <v>Spartaka Nr.14</v>
          </cell>
          <cell r="AP10">
            <v>367.54</v>
          </cell>
        </row>
        <row r="11">
          <cell r="B11" t="str">
            <v>Spartaka Nr.9</v>
          </cell>
          <cell r="AP11">
            <v>130.18</v>
          </cell>
        </row>
        <row r="12">
          <cell r="B12" t="str">
            <v>Spartaka Nr.13</v>
          </cell>
          <cell r="AP12">
            <v>159.57</v>
          </cell>
        </row>
        <row r="13">
          <cell r="B13" t="str">
            <v>Spartaka Nr.10</v>
          </cell>
          <cell r="AP13">
            <v>27.740000000000002</v>
          </cell>
        </row>
        <row r="14">
          <cell r="B14" t="str">
            <v>Aizupes 4</v>
          </cell>
          <cell r="AP14">
            <v>68.37</v>
          </cell>
        </row>
        <row r="21">
          <cell r="B21" t="str">
            <v xml:space="preserve">Kastaņu Nr.4 </v>
          </cell>
          <cell r="AP21">
            <v>136.75000000000017</v>
          </cell>
        </row>
        <row r="22">
          <cell r="B22" t="str">
            <v>Kastaņu Nr.5</v>
          </cell>
          <cell r="AP22">
            <v>117.35999999999991</v>
          </cell>
        </row>
        <row r="23">
          <cell r="B23" t="str">
            <v>Kastaņu Nr.6</v>
          </cell>
          <cell r="AP23">
            <v>131.69000000000023</v>
          </cell>
        </row>
        <row r="24">
          <cell r="B24" t="str">
            <v>Kastaņu Nr.7</v>
          </cell>
          <cell r="AP24">
            <v>96.529999999999816</v>
          </cell>
        </row>
        <row r="25">
          <cell r="B25" t="str">
            <v>Kastaņu Nr.9</v>
          </cell>
          <cell r="AP25">
            <v>84.139999999999901</v>
          </cell>
        </row>
        <row r="26">
          <cell r="B26" t="str">
            <v>Parka Nr.1</v>
          </cell>
          <cell r="AP26">
            <v>178.51999999999933</v>
          </cell>
        </row>
        <row r="27">
          <cell r="B27" t="str">
            <v>Meliorācijas Nr.17</v>
          </cell>
          <cell r="AP27">
            <v>93.38</v>
          </cell>
        </row>
        <row r="28">
          <cell r="B28" t="str">
            <v>Meliorācijas Nr.19</v>
          </cell>
          <cell r="AP28">
            <v>86.139999999999944</v>
          </cell>
        </row>
        <row r="29">
          <cell r="B29" t="str">
            <v>Meliorācijas Nr.21</v>
          </cell>
          <cell r="AP29">
            <v>151.82999999999979</v>
          </cell>
        </row>
        <row r="30">
          <cell r="B30" t="str">
            <v>Meliorācijas Nr.23</v>
          </cell>
          <cell r="AP30">
            <v>136.30000000000081</v>
          </cell>
        </row>
        <row r="31">
          <cell r="B31" t="str">
            <v>Meliorācijas Nr.25</v>
          </cell>
          <cell r="AP31">
            <v>253.97000000000031</v>
          </cell>
        </row>
        <row r="32">
          <cell r="B32" t="str">
            <v>Saules Nr.9</v>
          </cell>
          <cell r="AP32">
            <v>220.33999999999975</v>
          </cell>
        </row>
        <row r="33">
          <cell r="B33" t="str">
            <v>Stadiona Nr.12</v>
          </cell>
          <cell r="AP33">
            <v>81.599999999999852</v>
          </cell>
        </row>
        <row r="34">
          <cell r="B34" t="str">
            <v>Skolas 11</v>
          </cell>
          <cell r="AP34">
            <v>107.68</v>
          </cell>
        </row>
        <row r="35">
          <cell r="B35" t="str">
            <v>Skolas 13</v>
          </cell>
          <cell r="AP35">
            <v>125.44000000000001</v>
          </cell>
        </row>
        <row r="36">
          <cell r="B36" t="str">
            <v>Saules 11, Brankas</v>
          </cell>
          <cell r="AP36">
            <v>73.942000000000007</v>
          </cell>
        </row>
        <row r="37">
          <cell r="B37" t="str">
            <v>Saules 7, Brankas</v>
          </cell>
          <cell r="AP37">
            <v>118.96016666666668</v>
          </cell>
        </row>
        <row r="38">
          <cell r="B38" t="str">
            <v>Saules 1, Brankas</v>
          </cell>
          <cell r="AP38">
            <v>60.42583333333333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FC33F-DA93-42BD-A0E0-6DA69FA8A700}">
  <sheetPr>
    <pageSetUpPr fitToPage="1"/>
  </sheetPr>
  <dimension ref="A1:AT73"/>
  <sheetViews>
    <sheetView tabSelected="1" zoomScale="85" zoomScaleNormal="85" workbookViewId="0">
      <selection activeCell="J41" sqref="J41"/>
    </sheetView>
  </sheetViews>
  <sheetFormatPr defaultRowHeight="15" x14ac:dyDescent="0.25"/>
  <cols>
    <col min="1" max="1" width="3.28515625" customWidth="1"/>
    <col min="2" max="2" width="16.5703125" bestFit="1" customWidth="1"/>
    <col min="3" max="5" width="6.5703125" bestFit="1" customWidth="1"/>
    <col min="6" max="6" width="6.7109375" bestFit="1" customWidth="1"/>
    <col min="7" max="7" width="6.7109375" style="114" bestFit="1" customWidth="1"/>
    <col min="8" max="9" width="6.7109375" bestFit="1" customWidth="1"/>
    <col min="10" max="10" width="6.7109375" style="114" bestFit="1" customWidth="1"/>
    <col min="11" max="13" width="6.7109375" bestFit="1" customWidth="1"/>
    <col min="14" max="14" width="6.7109375" style="115" bestFit="1" customWidth="1"/>
    <col min="15" max="15" width="7.7109375" style="114" bestFit="1" customWidth="1"/>
    <col min="16" max="16" width="4.85546875" style="114" bestFit="1" customWidth="1"/>
    <col min="17" max="17" width="6.28515625" style="114" bestFit="1" customWidth="1"/>
    <col min="18" max="18" width="6.7109375" customWidth="1"/>
    <col min="19" max="19" width="5.42578125" customWidth="1"/>
    <col min="20" max="20" width="6.28515625" style="114" bestFit="1" customWidth="1"/>
    <col min="21" max="21" width="6" style="114" customWidth="1"/>
    <col min="22" max="22" width="6.7109375" style="114" customWidth="1"/>
    <col min="23" max="23" width="6.28515625" style="114" bestFit="1" customWidth="1"/>
    <col min="24" max="24" width="6.28515625" customWidth="1"/>
    <col min="25" max="25" width="5.5703125" customWidth="1"/>
    <col min="26" max="26" width="6.28515625" style="114" bestFit="1" customWidth="1"/>
    <col min="27" max="27" width="5.42578125" customWidth="1"/>
    <col min="28" max="28" width="4.7109375" customWidth="1"/>
    <col min="29" max="29" width="6.28515625" style="114" bestFit="1" customWidth="1"/>
    <col min="30" max="30" width="5.7109375" customWidth="1"/>
    <col min="31" max="31" width="4.85546875" bestFit="1" customWidth="1"/>
    <col min="32" max="32" width="6.28515625" style="114" bestFit="1" customWidth="1"/>
    <col min="33" max="33" width="5.5703125" customWidth="1"/>
    <col min="34" max="34" width="4.85546875" bestFit="1" customWidth="1"/>
    <col min="35" max="35" width="6.28515625" style="114" bestFit="1" customWidth="1"/>
    <col min="36" max="36" width="6.7109375" customWidth="1"/>
    <col min="37" max="37" width="4.85546875" bestFit="1" customWidth="1"/>
    <col min="38" max="38" width="6.28515625" style="114" bestFit="1" customWidth="1"/>
    <col min="39" max="39" width="5.5703125" customWidth="1"/>
    <col min="40" max="40" width="4.85546875" bestFit="1" customWidth="1"/>
    <col min="41" max="41" width="6.28515625" bestFit="1" customWidth="1"/>
    <col min="42" max="42" width="6.85546875" bestFit="1" customWidth="1"/>
    <col min="43" max="43" width="6.5703125" customWidth="1"/>
    <col min="44" max="44" width="6.85546875" bestFit="1" customWidth="1"/>
    <col min="45" max="45" width="7.28515625" customWidth="1"/>
    <col min="46" max="46" width="12.28515625" customWidth="1"/>
  </cols>
  <sheetData>
    <row r="1" spans="2:46" ht="15.75" x14ac:dyDescent="0.25">
      <c r="C1" s="217" t="s">
        <v>71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2:46" ht="15.75" thickBot="1" x14ac:dyDescent="0.3"/>
    <row r="3" spans="2:46" ht="19.5" thickBot="1" x14ac:dyDescent="0.3">
      <c r="B3" s="205"/>
      <c r="C3" s="208" t="s">
        <v>0</v>
      </c>
      <c r="D3" s="209"/>
      <c r="E3" s="209"/>
      <c r="F3" s="209"/>
      <c r="G3" s="209"/>
      <c r="H3" s="210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7"/>
    </row>
    <row r="4" spans="2:46" x14ac:dyDescent="0.25">
      <c r="B4" s="1" t="s">
        <v>1</v>
      </c>
      <c r="C4" s="2" t="s">
        <v>2</v>
      </c>
      <c r="D4" s="3"/>
      <c r="E4" s="4" t="s">
        <v>3</v>
      </c>
      <c r="F4" s="2" t="s">
        <v>4</v>
      </c>
      <c r="G4" s="5"/>
      <c r="H4" s="5"/>
      <c r="I4" s="5" t="s">
        <v>5</v>
      </c>
      <c r="J4" s="5"/>
      <c r="K4" s="6"/>
      <c r="L4" s="2" t="s">
        <v>6</v>
      </c>
      <c r="M4" s="5"/>
      <c r="N4" s="3"/>
      <c r="O4" s="7" t="s">
        <v>7</v>
      </c>
      <c r="P4" s="8"/>
      <c r="Q4" s="9"/>
      <c r="R4" s="2" t="s">
        <v>8</v>
      </c>
      <c r="S4" s="5"/>
      <c r="T4" s="3"/>
      <c r="U4" s="10" t="s">
        <v>9</v>
      </c>
      <c r="V4" s="8"/>
      <c r="W4" s="11"/>
      <c r="X4" s="2" t="s">
        <v>10</v>
      </c>
      <c r="Y4" s="5"/>
      <c r="Z4" s="3"/>
      <c r="AA4" s="12" t="s">
        <v>11</v>
      </c>
      <c r="AB4" s="5"/>
      <c r="AC4" s="6"/>
      <c r="AD4" s="2" t="s">
        <v>12</v>
      </c>
      <c r="AE4" s="5"/>
      <c r="AF4" s="3"/>
      <c r="AG4" s="12" t="s">
        <v>13</v>
      </c>
      <c r="AH4" s="5"/>
      <c r="AI4" s="6"/>
      <c r="AJ4" s="2" t="s">
        <v>14</v>
      </c>
      <c r="AK4" s="5"/>
      <c r="AL4" s="3"/>
      <c r="AM4" s="12" t="s">
        <v>15</v>
      </c>
      <c r="AN4" s="5"/>
      <c r="AO4" s="6"/>
      <c r="AP4" s="2" t="s">
        <v>16</v>
      </c>
      <c r="AQ4" s="5"/>
      <c r="AR4" s="3"/>
      <c r="AS4" s="13" t="s">
        <v>17</v>
      </c>
      <c r="AT4" s="14" t="s">
        <v>18</v>
      </c>
    </row>
    <row r="5" spans="2:46" ht="15.75" thickBot="1" x14ac:dyDescent="0.3">
      <c r="B5" s="15"/>
      <c r="C5" s="16" t="s">
        <v>19</v>
      </c>
      <c r="D5" s="17" t="s">
        <v>20</v>
      </c>
      <c r="E5" s="18"/>
      <c r="F5" s="19"/>
      <c r="G5" s="20"/>
      <c r="H5" s="20"/>
      <c r="I5" s="20"/>
      <c r="J5" s="20"/>
      <c r="K5" s="21"/>
      <c r="L5" s="19"/>
      <c r="M5" s="20"/>
      <c r="N5" s="22"/>
      <c r="O5" s="23"/>
      <c r="P5" s="24"/>
      <c r="Q5" s="25"/>
      <c r="R5" s="19"/>
      <c r="S5" s="20"/>
      <c r="T5" s="22"/>
      <c r="U5" s="26"/>
      <c r="V5" s="24"/>
      <c r="W5" s="27"/>
      <c r="X5" s="19"/>
      <c r="Y5" s="20"/>
      <c r="Z5" s="22"/>
      <c r="AA5" s="28"/>
      <c r="AB5" s="20"/>
      <c r="AC5" s="21"/>
      <c r="AD5" s="19"/>
      <c r="AE5" s="20"/>
      <c r="AF5" s="22"/>
      <c r="AG5" s="28"/>
      <c r="AH5" s="20"/>
      <c r="AI5" s="21"/>
      <c r="AJ5" s="19"/>
      <c r="AK5" s="20"/>
      <c r="AL5" s="22"/>
      <c r="AM5" s="28"/>
      <c r="AN5" s="20"/>
      <c r="AO5" s="21"/>
      <c r="AP5" s="19"/>
      <c r="AQ5" s="20"/>
      <c r="AR5" s="22"/>
      <c r="AS5" s="29"/>
      <c r="AT5" s="30"/>
    </row>
    <row r="6" spans="2:46" ht="15.75" thickBot="1" x14ac:dyDescent="0.3">
      <c r="B6" s="31"/>
      <c r="C6" s="19"/>
      <c r="D6" s="22"/>
      <c r="E6" s="32"/>
      <c r="F6" s="33" t="s">
        <v>16</v>
      </c>
      <c r="G6" s="34" t="s">
        <v>21</v>
      </c>
      <c r="H6" s="35" t="s">
        <v>20</v>
      </c>
      <c r="I6" s="36" t="s">
        <v>16</v>
      </c>
      <c r="J6" s="34" t="s">
        <v>21</v>
      </c>
      <c r="K6" s="37" t="s">
        <v>20</v>
      </c>
      <c r="L6" s="33" t="s">
        <v>16</v>
      </c>
      <c r="M6" s="38" t="s">
        <v>21</v>
      </c>
      <c r="N6" s="39" t="s">
        <v>20</v>
      </c>
      <c r="O6" s="40" t="s">
        <v>16</v>
      </c>
      <c r="P6" s="34" t="s">
        <v>21</v>
      </c>
      <c r="Q6" s="41" t="s">
        <v>20</v>
      </c>
      <c r="R6" s="33" t="s">
        <v>16</v>
      </c>
      <c r="S6" s="38" t="s">
        <v>21</v>
      </c>
      <c r="T6" s="42" t="s">
        <v>20</v>
      </c>
      <c r="U6" s="40" t="s">
        <v>16</v>
      </c>
      <c r="V6" s="34" t="s">
        <v>21</v>
      </c>
      <c r="W6" s="41" t="s">
        <v>20</v>
      </c>
      <c r="X6" s="43" t="s">
        <v>16</v>
      </c>
      <c r="Y6" s="44" t="s">
        <v>21</v>
      </c>
      <c r="Z6" s="45" t="s">
        <v>20</v>
      </c>
      <c r="AA6" s="36" t="s">
        <v>16</v>
      </c>
      <c r="AB6" s="38" t="s">
        <v>21</v>
      </c>
      <c r="AC6" s="41" t="s">
        <v>20</v>
      </c>
      <c r="AD6" s="43" t="s">
        <v>16</v>
      </c>
      <c r="AE6" s="44" t="s">
        <v>21</v>
      </c>
      <c r="AF6" s="45" t="s">
        <v>20</v>
      </c>
      <c r="AG6" s="36" t="s">
        <v>16</v>
      </c>
      <c r="AH6" s="38" t="s">
        <v>21</v>
      </c>
      <c r="AI6" s="41" t="s">
        <v>20</v>
      </c>
      <c r="AJ6" s="43" t="s">
        <v>16</v>
      </c>
      <c r="AK6" s="44" t="s">
        <v>21</v>
      </c>
      <c r="AL6" s="45" t="s">
        <v>20</v>
      </c>
      <c r="AM6" s="36" t="s">
        <v>16</v>
      </c>
      <c r="AN6" s="38" t="s">
        <v>21</v>
      </c>
      <c r="AO6" s="37" t="s">
        <v>20</v>
      </c>
      <c r="AP6" s="43" t="s">
        <v>16</v>
      </c>
      <c r="AQ6" s="44" t="s">
        <v>21</v>
      </c>
      <c r="AR6" s="46" t="s">
        <v>20</v>
      </c>
      <c r="AS6" s="47"/>
      <c r="AT6" s="48"/>
    </row>
    <row r="7" spans="2:46" x14ac:dyDescent="0.25">
      <c r="B7" s="49" t="s">
        <v>22</v>
      </c>
      <c r="C7" s="50">
        <v>41</v>
      </c>
      <c r="D7" s="51">
        <v>41</v>
      </c>
      <c r="E7" s="52">
        <v>2161</v>
      </c>
      <c r="F7" s="53">
        <v>58.26</v>
      </c>
      <c r="G7" s="54">
        <f>D45*0.06</f>
        <v>8.5037999999999982</v>
      </c>
      <c r="H7" s="55">
        <f>F7-G7</f>
        <v>49.7562</v>
      </c>
      <c r="I7" s="53">
        <v>60.36</v>
      </c>
      <c r="J7" s="56">
        <f>E45*0.06</f>
        <v>8.94</v>
      </c>
      <c r="K7" s="57">
        <f>I7-J7</f>
        <v>51.42</v>
      </c>
      <c r="L7" s="53">
        <v>42.88</v>
      </c>
      <c r="M7" s="58">
        <f>F45*0.06</f>
        <v>7.1999999999999993</v>
      </c>
      <c r="N7" s="59">
        <f>L7-M7</f>
        <v>35.680000000000007</v>
      </c>
      <c r="O7" s="53">
        <v>38</v>
      </c>
      <c r="P7" s="58">
        <f>G45*0.06</f>
        <v>8.4</v>
      </c>
      <c r="Q7" s="57">
        <f>O7-P7</f>
        <v>29.6</v>
      </c>
      <c r="R7" s="53">
        <v>23</v>
      </c>
      <c r="S7" s="58">
        <f>H45*0.06</f>
        <v>8.1</v>
      </c>
      <c r="T7" s="55">
        <f>R7-S7</f>
        <v>14.9</v>
      </c>
      <c r="U7" s="53">
        <v>13.81</v>
      </c>
      <c r="V7" s="58">
        <f>I45*0.06</f>
        <v>7.1999999999999993</v>
      </c>
      <c r="W7" s="57">
        <f>U7-V7</f>
        <v>6.6100000000000012</v>
      </c>
      <c r="X7" s="53">
        <v>15.360000000000582</v>
      </c>
      <c r="Y7" s="58">
        <f>J45*0.06</f>
        <v>7.38</v>
      </c>
      <c r="Z7" s="55">
        <f>X7-Y7</f>
        <v>7.9800000000005822</v>
      </c>
      <c r="AA7" s="53">
        <v>9.31</v>
      </c>
      <c r="AB7" s="58">
        <f>K45*0.06</f>
        <v>6.8999999999999995</v>
      </c>
      <c r="AC7" s="57">
        <f>AA7-AB7</f>
        <v>2.410000000000001</v>
      </c>
      <c r="AD7" s="53">
        <v>11.99</v>
      </c>
      <c r="AE7" s="58">
        <f>L45*0.06</f>
        <v>7.7399999999999993</v>
      </c>
      <c r="AF7" s="55">
        <f>AD7-AE7</f>
        <v>4.2500000000000009</v>
      </c>
      <c r="AG7" s="53">
        <v>33.44</v>
      </c>
      <c r="AH7" s="58">
        <f>M45*0.06</f>
        <v>8.2799999999999994</v>
      </c>
      <c r="AI7" s="57">
        <f>AG7-AH7</f>
        <v>25.159999999999997</v>
      </c>
      <c r="AJ7" s="53">
        <v>43.99</v>
      </c>
      <c r="AK7" s="58">
        <f>N45*0.06</f>
        <v>7.92</v>
      </c>
      <c r="AL7" s="55">
        <f>AJ7-AK7</f>
        <v>36.07</v>
      </c>
      <c r="AM7" s="53">
        <v>50.159999999999854</v>
      </c>
      <c r="AN7" s="58">
        <f>O45*0.06</f>
        <v>8.16</v>
      </c>
      <c r="AO7" s="57">
        <f>AM7-AN7</f>
        <v>41.999999999999858</v>
      </c>
      <c r="AP7" s="60">
        <f>F7+I7+L7+O7+R7+U7+X7+AA7+AD7+AG7+AJ7+AM7</f>
        <v>400.56000000000046</v>
      </c>
      <c r="AQ7" s="61">
        <f>G7+J7+M7+P7+S7+V7+Y7+AB7+AE7+AH7+AK7+AN7</f>
        <v>94.723799999999997</v>
      </c>
      <c r="AR7" s="62">
        <f>AP7-AQ7</f>
        <v>305.83620000000047</v>
      </c>
      <c r="AS7" s="63">
        <f>AR7*1000/E7</f>
        <v>141.52531235539124</v>
      </c>
      <c r="AT7" s="64">
        <f>AP7*1000/E7</f>
        <v>185.358630263767</v>
      </c>
    </row>
    <row r="8" spans="2:46" x14ac:dyDescent="0.25">
      <c r="B8" s="65" t="s">
        <v>23</v>
      </c>
      <c r="C8" s="66">
        <v>18</v>
      </c>
      <c r="D8" s="67">
        <v>18</v>
      </c>
      <c r="E8" s="68">
        <v>795.7</v>
      </c>
      <c r="F8" s="53">
        <v>21.48</v>
      </c>
      <c r="G8" s="54">
        <f t="shared" ref="G8:G10" si="0">D46*0.06</f>
        <v>1.9776</v>
      </c>
      <c r="H8" s="69">
        <f t="shared" ref="H8:H16" si="1">F8-G8</f>
        <v>19.502400000000002</v>
      </c>
      <c r="I8" s="53">
        <v>18.45</v>
      </c>
      <c r="J8" s="70">
        <f t="shared" ref="J8:J16" si="2">E46*0.06</f>
        <v>1.6572</v>
      </c>
      <c r="K8" s="71">
        <f t="shared" ref="K8:K16" si="3">I8-J8</f>
        <v>16.7928</v>
      </c>
      <c r="L8" s="53">
        <v>14.15</v>
      </c>
      <c r="M8" s="72">
        <f t="shared" ref="M8:M16" si="4">F46*0.06</f>
        <v>1.8822000000000001</v>
      </c>
      <c r="N8" s="73">
        <f t="shared" ref="N8:N16" si="5">L8-M8</f>
        <v>12.267800000000001</v>
      </c>
      <c r="O8" s="53">
        <v>10.72</v>
      </c>
      <c r="P8" s="72">
        <f t="shared" ref="P8:P16" si="6">G46*0.06</f>
        <v>1.671</v>
      </c>
      <c r="Q8" s="71">
        <f t="shared" ref="Q8:Q16" si="7">O8-P8</f>
        <v>9.0490000000000013</v>
      </c>
      <c r="R8" s="53">
        <v>3.42</v>
      </c>
      <c r="S8" s="72">
        <f t="shared" ref="S8:S16" si="8">H46*0.06</f>
        <v>2.0226000000000002</v>
      </c>
      <c r="T8" s="69">
        <f t="shared" ref="T8:T16" si="9">R8-S8</f>
        <v>1.3973999999999998</v>
      </c>
      <c r="U8" s="53">
        <v>2.1800000000000002</v>
      </c>
      <c r="V8" s="72">
        <f t="shared" ref="V8:V16" si="10">I46*0.06</f>
        <v>1.8689999999999998</v>
      </c>
      <c r="W8" s="71">
        <f t="shared" ref="W8:W16" si="11">U8-V8</f>
        <v>0.31100000000000039</v>
      </c>
      <c r="X8" s="53">
        <v>1.9600000000000364</v>
      </c>
      <c r="Y8" s="72">
        <f t="shared" ref="Y8:Y16" si="12">J46*0.06</f>
        <v>1.7615999999999998</v>
      </c>
      <c r="Z8" s="69">
        <f t="shared" ref="Z8:Z16" si="13">X8-Y8</f>
        <v>0.19840000000003655</v>
      </c>
      <c r="AA8" s="53">
        <v>1.98</v>
      </c>
      <c r="AB8" s="72">
        <f t="shared" ref="AB8:AB16" si="14">K46*0.06</f>
        <v>1.9428000000000001</v>
      </c>
      <c r="AC8" s="71">
        <f t="shared" ref="AC8:AC16" si="15">AA8-AB8</f>
        <v>3.71999999999999E-2</v>
      </c>
      <c r="AD8" s="53">
        <v>2.23</v>
      </c>
      <c r="AE8" s="72">
        <f t="shared" ref="AE8:AE16" si="16">L46*0.06</f>
        <v>2.3123999999999998</v>
      </c>
      <c r="AF8" s="69">
        <f t="shared" ref="AF8:AF16" si="17">AD8-AE8</f>
        <v>-8.2399999999999807E-2</v>
      </c>
      <c r="AG8" s="53">
        <v>10.16</v>
      </c>
      <c r="AH8" s="72">
        <f t="shared" ref="AH8:AH16" si="18">M46*0.06</f>
        <v>2.2475999999999998</v>
      </c>
      <c r="AI8" s="71">
        <f t="shared" ref="AI8:AI16" si="19">AG8-AH8</f>
        <v>7.9123999999999999</v>
      </c>
      <c r="AJ8" s="53">
        <v>14.03</v>
      </c>
      <c r="AK8" s="72">
        <f t="shared" ref="AK8:AK16" si="20">N46*0.06</f>
        <v>2.0855999999999999</v>
      </c>
      <c r="AL8" s="69">
        <f t="shared" ref="AL8:AL16" si="21">AJ8-AK8</f>
        <v>11.9444</v>
      </c>
      <c r="AM8" s="53">
        <v>21.539999999999964</v>
      </c>
      <c r="AN8" s="72">
        <f t="shared" ref="AN8:AN16" si="22">O46*0.06</f>
        <v>2.46</v>
      </c>
      <c r="AO8" s="71">
        <f t="shared" ref="AO8:AO16" si="23">AM8-AN8</f>
        <v>19.079999999999963</v>
      </c>
      <c r="AP8" s="74">
        <f t="shared" ref="AP8:AQ39" si="24">F8+I8+L8+O8+R8+U8+X8+AA8+AD8+AG8+AJ8+AM8</f>
        <v>122.30000000000001</v>
      </c>
      <c r="AQ8" s="75">
        <f t="shared" si="24"/>
        <v>23.889599999999998</v>
      </c>
      <c r="AR8" s="76">
        <f t="shared" ref="AR8:AR39" si="25">AP8-AQ8</f>
        <v>98.41040000000001</v>
      </c>
      <c r="AS8" s="77">
        <f t="shared" ref="AS8:AS39" si="26">AR8*1000/E8</f>
        <v>123.67776800301621</v>
      </c>
      <c r="AT8" s="78">
        <f t="shared" ref="AT8:AT39" si="27">AP8*1000/E8</f>
        <v>153.70114364710318</v>
      </c>
    </row>
    <row r="9" spans="2:46" x14ac:dyDescent="0.25">
      <c r="B9" s="65" t="s">
        <v>24</v>
      </c>
      <c r="C9" s="66">
        <v>22</v>
      </c>
      <c r="D9" s="67">
        <v>22</v>
      </c>
      <c r="E9" s="68">
        <v>1133.8</v>
      </c>
      <c r="F9" s="53">
        <v>30.78</v>
      </c>
      <c r="G9" s="54">
        <f t="shared" si="0"/>
        <v>2.976</v>
      </c>
      <c r="H9" s="69">
        <f t="shared" si="1"/>
        <v>27.804000000000002</v>
      </c>
      <c r="I9" s="53">
        <v>26.51</v>
      </c>
      <c r="J9" s="70">
        <f t="shared" si="2"/>
        <v>2.3897999999999997</v>
      </c>
      <c r="K9" s="71">
        <f t="shared" si="3"/>
        <v>24.120200000000001</v>
      </c>
      <c r="L9" s="79">
        <v>23.87</v>
      </c>
      <c r="M9" s="72">
        <f t="shared" si="4"/>
        <v>2.6135999999999999</v>
      </c>
      <c r="N9" s="73">
        <f t="shared" si="5"/>
        <v>21.256399999999999</v>
      </c>
      <c r="O9" s="53">
        <v>20.32</v>
      </c>
      <c r="P9" s="72">
        <f t="shared" si="6"/>
        <v>2.5116000000000001</v>
      </c>
      <c r="Q9" s="71">
        <f t="shared" si="7"/>
        <v>17.808399999999999</v>
      </c>
      <c r="R9" s="53">
        <v>9.4499999999999993</v>
      </c>
      <c r="S9" s="72">
        <f t="shared" si="8"/>
        <v>2.6909999999999998</v>
      </c>
      <c r="T9" s="69">
        <f t="shared" si="9"/>
        <v>6.7589999999999995</v>
      </c>
      <c r="U9" s="53">
        <v>6.96</v>
      </c>
      <c r="V9" s="72">
        <f t="shared" si="10"/>
        <v>2.1515999999999997</v>
      </c>
      <c r="W9" s="71">
        <f t="shared" si="11"/>
        <v>4.8084000000000007</v>
      </c>
      <c r="X9" s="53">
        <v>6.4800000000004729</v>
      </c>
      <c r="Y9" s="72">
        <f t="shared" si="12"/>
        <v>2.0513999999999997</v>
      </c>
      <c r="Z9" s="69">
        <f t="shared" si="13"/>
        <v>4.4286000000004737</v>
      </c>
      <c r="AA9" s="53">
        <v>7.51</v>
      </c>
      <c r="AB9" s="72">
        <f t="shared" si="14"/>
        <v>2.1726000000000001</v>
      </c>
      <c r="AC9" s="71">
        <f t="shared" si="15"/>
        <v>5.3373999999999997</v>
      </c>
      <c r="AD9" s="53">
        <v>7.65</v>
      </c>
      <c r="AE9" s="72">
        <f t="shared" si="16"/>
        <v>3.0815999999999999</v>
      </c>
      <c r="AF9" s="69">
        <f t="shared" si="17"/>
        <v>4.5684000000000005</v>
      </c>
      <c r="AG9" s="53">
        <v>20.71</v>
      </c>
      <c r="AH9" s="72">
        <f t="shared" si="18"/>
        <v>2.3615999999999997</v>
      </c>
      <c r="AI9" s="71">
        <f t="shared" si="19"/>
        <v>18.348400000000002</v>
      </c>
      <c r="AJ9" s="53">
        <v>22.78</v>
      </c>
      <c r="AK9" s="72">
        <f t="shared" si="20"/>
        <v>2.7768000000000002</v>
      </c>
      <c r="AL9" s="69">
        <f t="shared" si="21"/>
        <v>20.0032</v>
      </c>
      <c r="AM9" s="53">
        <v>29.550000000000182</v>
      </c>
      <c r="AN9" s="72">
        <f t="shared" si="22"/>
        <v>3.7199999999999998</v>
      </c>
      <c r="AO9" s="71">
        <f t="shared" si="23"/>
        <v>25.830000000000183</v>
      </c>
      <c r="AP9" s="74">
        <f t="shared" si="24"/>
        <v>212.57000000000068</v>
      </c>
      <c r="AQ9" s="75">
        <f t="shared" si="24"/>
        <v>31.497599999999995</v>
      </c>
      <c r="AR9" s="76">
        <f t="shared" si="25"/>
        <v>181.07240000000067</v>
      </c>
      <c r="AS9" s="77">
        <f t="shared" si="26"/>
        <v>159.70400423355147</v>
      </c>
      <c r="AT9" s="78">
        <f t="shared" si="27"/>
        <v>187.48456517904452</v>
      </c>
    </row>
    <row r="10" spans="2:46" x14ac:dyDescent="0.25">
      <c r="B10" s="65" t="s">
        <v>25</v>
      </c>
      <c r="C10" s="66">
        <v>96</v>
      </c>
      <c r="D10" s="67">
        <v>96</v>
      </c>
      <c r="E10" s="68">
        <v>3513.7</v>
      </c>
      <c r="F10" s="53">
        <v>107.81</v>
      </c>
      <c r="G10" s="54">
        <f t="shared" si="0"/>
        <v>10.024800000000001</v>
      </c>
      <c r="H10" s="69">
        <f t="shared" si="1"/>
        <v>97.785200000000003</v>
      </c>
      <c r="I10" s="80">
        <v>94.5</v>
      </c>
      <c r="J10" s="70">
        <f t="shared" si="2"/>
        <v>8.6394000000000002</v>
      </c>
      <c r="K10" s="71">
        <f t="shared" si="3"/>
        <v>85.860600000000005</v>
      </c>
      <c r="L10" s="53">
        <v>82.32</v>
      </c>
      <c r="M10" s="72">
        <f t="shared" si="4"/>
        <v>9.375</v>
      </c>
      <c r="N10" s="73">
        <f t="shared" si="5"/>
        <v>72.944999999999993</v>
      </c>
      <c r="O10" s="53">
        <v>69.06</v>
      </c>
      <c r="P10" s="72">
        <f t="shared" si="6"/>
        <v>8.5044000000000004</v>
      </c>
      <c r="Q10" s="71">
        <f t="shared" si="7"/>
        <v>60.555599999999998</v>
      </c>
      <c r="R10" s="53">
        <v>6.1</v>
      </c>
      <c r="S10" s="72">
        <v>6.1</v>
      </c>
      <c r="T10" s="69">
        <f t="shared" si="9"/>
        <v>0</v>
      </c>
      <c r="U10" s="53">
        <v>23.78</v>
      </c>
      <c r="V10" s="72">
        <f t="shared" si="10"/>
        <v>7.6181999999999999</v>
      </c>
      <c r="W10" s="71">
        <f t="shared" si="11"/>
        <v>16.161799999999999</v>
      </c>
      <c r="X10" s="53">
        <v>20.669999999999163</v>
      </c>
      <c r="Y10" s="72">
        <f t="shared" si="12"/>
        <v>6.7175999999999991</v>
      </c>
      <c r="Z10" s="69">
        <f t="shared" si="13"/>
        <v>13.952399999999164</v>
      </c>
      <c r="AA10" s="53">
        <v>22.66</v>
      </c>
      <c r="AB10" s="72">
        <f t="shared" si="14"/>
        <v>7.1508000000000003</v>
      </c>
      <c r="AC10" s="71">
        <f t="shared" si="15"/>
        <v>15.5092</v>
      </c>
      <c r="AD10" s="53">
        <v>22.78</v>
      </c>
      <c r="AE10" s="72">
        <f t="shared" si="16"/>
        <v>8.5169999999999995</v>
      </c>
      <c r="AF10" s="69">
        <f t="shared" si="17"/>
        <v>14.263000000000002</v>
      </c>
      <c r="AG10" s="53">
        <v>52.71</v>
      </c>
      <c r="AH10" s="72">
        <f t="shared" si="18"/>
        <v>7.6793999999999993</v>
      </c>
      <c r="AI10" s="71">
        <f t="shared" si="19"/>
        <v>45.0306</v>
      </c>
      <c r="AJ10" s="53">
        <v>66.86</v>
      </c>
      <c r="AK10" s="72">
        <f t="shared" si="20"/>
        <v>8.2013999999999996</v>
      </c>
      <c r="AL10" s="69">
        <f t="shared" si="21"/>
        <v>58.6586</v>
      </c>
      <c r="AM10" s="53">
        <v>91.590000000000146</v>
      </c>
      <c r="AN10" s="72">
        <f t="shared" si="22"/>
        <v>10.459199999999981</v>
      </c>
      <c r="AO10" s="71">
        <f t="shared" si="23"/>
        <v>81.130800000000164</v>
      </c>
      <c r="AP10" s="74">
        <f t="shared" si="24"/>
        <v>660.83999999999935</v>
      </c>
      <c r="AQ10" s="75">
        <f t="shared" si="24"/>
        <v>98.987199999999973</v>
      </c>
      <c r="AR10" s="76">
        <f t="shared" si="25"/>
        <v>561.85279999999943</v>
      </c>
      <c r="AS10" s="77">
        <f t="shared" si="26"/>
        <v>159.90346358539418</v>
      </c>
      <c r="AT10" s="78">
        <f t="shared" si="27"/>
        <v>188.07524831374315</v>
      </c>
    </row>
    <row r="11" spans="2:46" x14ac:dyDescent="0.25">
      <c r="B11" s="65" t="s">
        <v>26</v>
      </c>
      <c r="C11" s="66">
        <v>0</v>
      </c>
      <c r="D11" s="67">
        <v>1</v>
      </c>
      <c r="E11" s="68">
        <v>40.4</v>
      </c>
      <c r="F11" s="81">
        <v>1.03</v>
      </c>
      <c r="G11" s="82">
        <f>0*0.06</f>
        <v>0</v>
      </c>
      <c r="H11" s="76">
        <f t="shared" si="1"/>
        <v>1.03</v>
      </c>
      <c r="I11" s="81">
        <v>0.77</v>
      </c>
      <c r="J11" s="83">
        <f t="shared" si="2"/>
        <v>0</v>
      </c>
      <c r="K11" s="84">
        <f t="shared" si="3"/>
        <v>0.77</v>
      </c>
      <c r="L11" s="81">
        <v>0.66</v>
      </c>
      <c r="M11" s="75">
        <f t="shared" si="4"/>
        <v>0</v>
      </c>
      <c r="N11" s="85">
        <f t="shared" si="5"/>
        <v>0.66</v>
      </c>
      <c r="O11" s="81">
        <v>0.53</v>
      </c>
      <c r="P11" s="75">
        <f t="shared" si="6"/>
        <v>0</v>
      </c>
      <c r="Q11" s="84">
        <f t="shared" si="7"/>
        <v>0.53</v>
      </c>
      <c r="R11" s="86">
        <v>0</v>
      </c>
      <c r="S11" s="75">
        <f t="shared" si="8"/>
        <v>0</v>
      </c>
      <c r="T11" s="76">
        <f t="shared" si="9"/>
        <v>0</v>
      </c>
      <c r="U11" s="86">
        <v>0</v>
      </c>
      <c r="V11" s="75">
        <f t="shared" si="10"/>
        <v>0</v>
      </c>
      <c r="W11" s="84">
        <f t="shared" si="11"/>
        <v>0</v>
      </c>
      <c r="X11" s="81">
        <v>0</v>
      </c>
      <c r="Y11" s="75">
        <f t="shared" si="12"/>
        <v>0</v>
      </c>
      <c r="Z11" s="76">
        <f t="shared" si="13"/>
        <v>0</v>
      </c>
      <c r="AA11" s="81">
        <v>0</v>
      </c>
      <c r="AB11" s="75">
        <f t="shared" si="14"/>
        <v>0</v>
      </c>
      <c r="AC11" s="84">
        <f t="shared" si="15"/>
        <v>0</v>
      </c>
      <c r="AD11" s="81">
        <v>0</v>
      </c>
      <c r="AE11" s="75">
        <f t="shared" si="16"/>
        <v>0</v>
      </c>
      <c r="AF11" s="76">
        <f t="shared" si="17"/>
        <v>0</v>
      </c>
      <c r="AG11" s="81">
        <v>0.43</v>
      </c>
      <c r="AH11" s="75">
        <f t="shared" si="18"/>
        <v>0</v>
      </c>
      <c r="AI11" s="84">
        <f t="shared" si="19"/>
        <v>0.43</v>
      </c>
      <c r="AJ11" s="81">
        <v>0.6</v>
      </c>
      <c r="AK11" s="75">
        <f t="shared" si="20"/>
        <v>0</v>
      </c>
      <c r="AL11" s="76">
        <f t="shared" si="21"/>
        <v>0.6</v>
      </c>
      <c r="AM11" s="81">
        <v>0.57999999999999996</v>
      </c>
      <c r="AN11" s="75">
        <f t="shared" si="22"/>
        <v>0</v>
      </c>
      <c r="AO11" s="84">
        <f t="shared" si="23"/>
        <v>0.57999999999999996</v>
      </c>
      <c r="AP11" s="74">
        <f t="shared" si="24"/>
        <v>4.6000000000000005</v>
      </c>
      <c r="AQ11" s="75">
        <f t="shared" si="24"/>
        <v>0</v>
      </c>
      <c r="AR11" s="76">
        <f t="shared" si="25"/>
        <v>4.6000000000000005</v>
      </c>
      <c r="AS11" s="87">
        <f t="shared" si="26"/>
        <v>113.86138613861388</v>
      </c>
      <c r="AT11" s="88">
        <f t="shared" si="27"/>
        <v>113.86138613861388</v>
      </c>
    </row>
    <row r="12" spans="2:46" x14ac:dyDescent="0.25">
      <c r="B12" s="65" t="s">
        <v>27</v>
      </c>
      <c r="C12" s="66">
        <v>0</v>
      </c>
      <c r="D12" s="67">
        <v>60</v>
      </c>
      <c r="E12" s="68">
        <v>2651.1</v>
      </c>
      <c r="F12" s="81">
        <v>72.59</v>
      </c>
      <c r="G12" s="82">
        <f t="shared" ref="G12:G16" si="28">0*0.06</f>
        <v>0</v>
      </c>
      <c r="H12" s="76">
        <f t="shared" si="1"/>
        <v>72.59</v>
      </c>
      <c r="I12" s="81">
        <v>64.09</v>
      </c>
      <c r="J12" s="83">
        <f t="shared" si="2"/>
        <v>0</v>
      </c>
      <c r="K12" s="84">
        <f t="shared" si="3"/>
        <v>64.09</v>
      </c>
      <c r="L12" s="81">
        <v>52.32</v>
      </c>
      <c r="M12" s="75">
        <f t="shared" si="4"/>
        <v>0</v>
      </c>
      <c r="N12" s="85">
        <f t="shared" si="5"/>
        <v>52.32</v>
      </c>
      <c r="O12" s="81">
        <v>39.71</v>
      </c>
      <c r="P12" s="75">
        <f t="shared" si="6"/>
        <v>0</v>
      </c>
      <c r="Q12" s="84">
        <f t="shared" si="7"/>
        <v>39.71</v>
      </c>
      <c r="R12" s="86">
        <v>0</v>
      </c>
      <c r="S12" s="75">
        <f t="shared" si="8"/>
        <v>0</v>
      </c>
      <c r="T12" s="76">
        <f t="shared" si="9"/>
        <v>0</v>
      </c>
      <c r="U12" s="86">
        <v>0</v>
      </c>
      <c r="V12" s="75">
        <f t="shared" si="10"/>
        <v>0</v>
      </c>
      <c r="W12" s="84">
        <f t="shared" si="11"/>
        <v>0</v>
      </c>
      <c r="X12" s="81">
        <v>0</v>
      </c>
      <c r="Y12" s="75">
        <f t="shared" si="12"/>
        <v>0</v>
      </c>
      <c r="Z12" s="76">
        <f t="shared" si="13"/>
        <v>0</v>
      </c>
      <c r="AA12" s="81">
        <v>0</v>
      </c>
      <c r="AB12" s="75">
        <f t="shared" si="14"/>
        <v>0</v>
      </c>
      <c r="AC12" s="84">
        <f t="shared" si="15"/>
        <v>0</v>
      </c>
      <c r="AD12" s="81">
        <v>0</v>
      </c>
      <c r="AE12" s="75">
        <f t="shared" si="16"/>
        <v>0</v>
      </c>
      <c r="AF12" s="76">
        <f t="shared" si="17"/>
        <v>0</v>
      </c>
      <c r="AG12" s="81">
        <v>34.82</v>
      </c>
      <c r="AH12" s="75">
        <f t="shared" si="18"/>
        <v>0</v>
      </c>
      <c r="AI12" s="84">
        <f t="shared" si="19"/>
        <v>34.82</v>
      </c>
      <c r="AJ12" s="81">
        <v>50.18</v>
      </c>
      <c r="AK12" s="75">
        <f t="shared" si="20"/>
        <v>0</v>
      </c>
      <c r="AL12" s="76">
        <f t="shared" si="21"/>
        <v>50.18</v>
      </c>
      <c r="AM12" s="81">
        <v>53.83</v>
      </c>
      <c r="AN12" s="75">
        <f t="shared" si="22"/>
        <v>0</v>
      </c>
      <c r="AO12" s="84">
        <f t="shared" si="23"/>
        <v>53.83</v>
      </c>
      <c r="AP12" s="74">
        <f t="shared" si="24"/>
        <v>367.54</v>
      </c>
      <c r="AQ12" s="75">
        <f t="shared" si="24"/>
        <v>0</v>
      </c>
      <c r="AR12" s="76">
        <f t="shared" si="25"/>
        <v>367.54</v>
      </c>
      <c r="AS12" s="87">
        <f t="shared" si="26"/>
        <v>138.63679227490476</v>
      </c>
      <c r="AT12" s="88">
        <f t="shared" si="27"/>
        <v>138.63679227490476</v>
      </c>
    </row>
    <row r="13" spans="2:46" x14ac:dyDescent="0.25">
      <c r="B13" s="65" t="s">
        <v>28</v>
      </c>
      <c r="C13" s="66">
        <v>0</v>
      </c>
      <c r="D13" s="67">
        <v>18</v>
      </c>
      <c r="E13" s="68">
        <v>960.3</v>
      </c>
      <c r="F13" s="81">
        <v>25.64</v>
      </c>
      <c r="G13" s="82">
        <f t="shared" si="28"/>
        <v>0</v>
      </c>
      <c r="H13" s="76">
        <f t="shared" si="1"/>
        <v>25.64</v>
      </c>
      <c r="I13" s="81">
        <v>22.88</v>
      </c>
      <c r="J13" s="83">
        <f t="shared" si="2"/>
        <v>0</v>
      </c>
      <c r="K13" s="84">
        <f t="shared" si="3"/>
        <v>22.88</v>
      </c>
      <c r="L13" s="81">
        <v>18.66</v>
      </c>
      <c r="M13" s="75">
        <f t="shared" si="4"/>
        <v>0</v>
      </c>
      <c r="N13" s="85">
        <f t="shared" si="5"/>
        <v>18.66</v>
      </c>
      <c r="O13" s="81">
        <v>14.08</v>
      </c>
      <c r="P13" s="75">
        <f t="shared" si="6"/>
        <v>0</v>
      </c>
      <c r="Q13" s="84">
        <f t="shared" si="7"/>
        <v>14.08</v>
      </c>
      <c r="R13" s="86">
        <v>0</v>
      </c>
      <c r="S13" s="75">
        <f t="shared" si="8"/>
        <v>0</v>
      </c>
      <c r="T13" s="76">
        <f t="shared" si="9"/>
        <v>0</v>
      </c>
      <c r="U13" s="86">
        <v>0</v>
      </c>
      <c r="V13" s="75">
        <f t="shared" si="10"/>
        <v>0</v>
      </c>
      <c r="W13" s="84">
        <f t="shared" si="11"/>
        <v>0</v>
      </c>
      <c r="X13" s="81">
        <v>0</v>
      </c>
      <c r="Y13" s="75">
        <f t="shared" si="12"/>
        <v>0</v>
      </c>
      <c r="Z13" s="76">
        <f t="shared" si="13"/>
        <v>0</v>
      </c>
      <c r="AA13" s="81">
        <v>0</v>
      </c>
      <c r="AB13" s="75">
        <f t="shared" si="14"/>
        <v>0</v>
      </c>
      <c r="AC13" s="84">
        <f t="shared" si="15"/>
        <v>0</v>
      </c>
      <c r="AD13" s="81">
        <v>0</v>
      </c>
      <c r="AE13" s="75">
        <f t="shared" si="16"/>
        <v>0</v>
      </c>
      <c r="AF13" s="76">
        <f t="shared" si="17"/>
        <v>0</v>
      </c>
      <c r="AG13" s="81">
        <v>12.38</v>
      </c>
      <c r="AH13" s="75">
        <f t="shared" si="18"/>
        <v>0</v>
      </c>
      <c r="AI13" s="84">
        <f t="shared" si="19"/>
        <v>12.38</v>
      </c>
      <c r="AJ13" s="81">
        <v>17.68</v>
      </c>
      <c r="AK13" s="75">
        <f t="shared" si="20"/>
        <v>0</v>
      </c>
      <c r="AL13" s="76">
        <f t="shared" si="21"/>
        <v>17.68</v>
      </c>
      <c r="AM13" s="81">
        <v>18.86</v>
      </c>
      <c r="AN13" s="75">
        <f t="shared" si="22"/>
        <v>0</v>
      </c>
      <c r="AO13" s="84">
        <f t="shared" si="23"/>
        <v>18.86</v>
      </c>
      <c r="AP13" s="74">
        <f t="shared" si="24"/>
        <v>130.18</v>
      </c>
      <c r="AQ13" s="75">
        <f t="shared" si="24"/>
        <v>0</v>
      </c>
      <c r="AR13" s="76">
        <f t="shared" si="25"/>
        <v>130.18</v>
      </c>
      <c r="AS13" s="87">
        <f t="shared" si="26"/>
        <v>135.56180360304072</v>
      </c>
      <c r="AT13" s="88">
        <f t="shared" si="27"/>
        <v>135.56180360304072</v>
      </c>
    </row>
    <row r="14" spans="2:46" x14ac:dyDescent="0.25">
      <c r="B14" s="65" t="s">
        <v>29</v>
      </c>
      <c r="C14" s="66">
        <v>0</v>
      </c>
      <c r="D14" s="67">
        <v>18</v>
      </c>
      <c r="E14" s="68">
        <v>1001.3</v>
      </c>
      <c r="F14" s="81">
        <v>31.64</v>
      </c>
      <c r="G14" s="82">
        <f t="shared" si="28"/>
        <v>0</v>
      </c>
      <c r="H14" s="76">
        <f t="shared" si="1"/>
        <v>31.64</v>
      </c>
      <c r="I14" s="81">
        <v>28.33</v>
      </c>
      <c r="J14" s="83">
        <f t="shared" si="2"/>
        <v>0</v>
      </c>
      <c r="K14" s="84">
        <f t="shared" si="3"/>
        <v>28.33</v>
      </c>
      <c r="L14" s="81">
        <v>22.45</v>
      </c>
      <c r="M14" s="75">
        <f t="shared" si="4"/>
        <v>0</v>
      </c>
      <c r="N14" s="85">
        <f t="shared" si="5"/>
        <v>22.45</v>
      </c>
      <c r="O14" s="81">
        <v>16.940000000000001</v>
      </c>
      <c r="P14" s="75">
        <f t="shared" si="6"/>
        <v>0</v>
      </c>
      <c r="Q14" s="84">
        <f t="shared" si="7"/>
        <v>16.940000000000001</v>
      </c>
      <c r="R14" s="86">
        <v>0</v>
      </c>
      <c r="S14" s="75">
        <f t="shared" si="8"/>
        <v>0</v>
      </c>
      <c r="T14" s="76">
        <f t="shared" si="9"/>
        <v>0</v>
      </c>
      <c r="U14" s="86">
        <v>0</v>
      </c>
      <c r="V14" s="75">
        <f t="shared" si="10"/>
        <v>0</v>
      </c>
      <c r="W14" s="84">
        <f t="shared" si="11"/>
        <v>0</v>
      </c>
      <c r="X14" s="81">
        <v>0</v>
      </c>
      <c r="Y14" s="75">
        <f t="shared" si="12"/>
        <v>0</v>
      </c>
      <c r="Z14" s="76">
        <f t="shared" si="13"/>
        <v>0</v>
      </c>
      <c r="AA14" s="81">
        <v>0</v>
      </c>
      <c r="AB14" s="75">
        <f t="shared" si="14"/>
        <v>0</v>
      </c>
      <c r="AC14" s="84">
        <f t="shared" si="15"/>
        <v>0</v>
      </c>
      <c r="AD14" s="81">
        <v>0</v>
      </c>
      <c r="AE14" s="75">
        <f t="shared" si="16"/>
        <v>0</v>
      </c>
      <c r="AF14" s="76">
        <f t="shared" si="17"/>
        <v>0</v>
      </c>
      <c r="AG14" s="81">
        <v>14.92</v>
      </c>
      <c r="AH14" s="75">
        <f t="shared" si="18"/>
        <v>0</v>
      </c>
      <c r="AI14" s="84">
        <f t="shared" si="19"/>
        <v>14.92</v>
      </c>
      <c r="AJ14" s="81">
        <v>22.01</v>
      </c>
      <c r="AK14" s="75">
        <f t="shared" si="20"/>
        <v>0</v>
      </c>
      <c r="AL14" s="76">
        <f t="shared" si="21"/>
        <v>22.01</v>
      </c>
      <c r="AM14" s="81">
        <v>23.28</v>
      </c>
      <c r="AN14" s="75">
        <f t="shared" si="22"/>
        <v>0</v>
      </c>
      <c r="AO14" s="84">
        <f t="shared" si="23"/>
        <v>23.28</v>
      </c>
      <c r="AP14" s="74">
        <f t="shared" si="24"/>
        <v>159.57</v>
      </c>
      <c r="AQ14" s="75">
        <f t="shared" si="24"/>
        <v>0</v>
      </c>
      <c r="AR14" s="76">
        <f t="shared" si="25"/>
        <v>159.57</v>
      </c>
      <c r="AS14" s="87">
        <f t="shared" si="26"/>
        <v>159.36282832317988</v>
      </c>
      <c r="AT14" s="88">
        <f t="shared" si="27"/>
        <v>159.36282832317988</v>
      </c>
    </row>
    <row r="15" spans="2:46" x14ac:dyDescent="0.25">
      <c r="B15" s="65" t="s">
        <v>30</v>
      </c>
      <c r="C15" s="66">
        <v>0</v>
      </c>
      <c r="D15" s="67">
        <v>3</v>
      </c>
      <c r="E15" s="68">
        <v>148.30000000000001</v>
      </c>
      <c r="F15" s="81">
        <v>4.97</v>
      </c>
      <c r="G15" s="82">
        <f t="shared" si="28"/>
        <v>0</v>
      </c>
      <c r="H15" s="76">
        <f t="shared" si="1"/>
        <v>4.97</v>
      </c>
      <c r="I15" s="81">
        <v>6.11</v>
      </c>
      <c r="J15" s="83">
        <f t="shared" si="2"/>
        <v>0</v>
      </c>
      <c r="K15" s="84">
        <f t="shared" si="3"/>
        <v>6.11</v>
      </c>
      <c r="L15" s="81">
        <v>4.07</v>
      </c>
      <c r="M15" s="75">
        <f t="shared" si="4"/>
        <v>0</v>
      </c>
      <c r="N15" s="85">
        <f t="shared" si="5"/>
        <v>4.07</v>
      </c>
      <c r="O15" s="81">
        <v>2.68</v>
      </c>
      <c r="P15" s="75">
        <f t="shared" si="6"/>
        <v>0</v>
      </c>
      <c r="Q15" s="84">
        <f t="shared" si="7"/>
        <v>2.68</v>
      </c>
      <c r="R15" s="86">
        <v>0</v>
      </c>
      <c r="S15" s="75">
        <f t="shared" si="8"/>
        <v>0</v>
      </c>
      <c r="T15" s="76">
        <f t="shared" si="9"/>
        <v>0</v>
      </c>
      <c r="U15" s="86">
        <v>0</v>
      </c>
      <c r="V15" s="75">
        <f t="shared" si="10"/>
        <v>0</v>
      </c>
      <c r="W15" s="84">
        <f t="shared" si="11"/>
        <v>0</v>
      </c>
      <c r="X15" s="81">
        <v>0</v>
      </c>
      <c r="Y15" s="75">
        <f t="shared" si="12"/>
        <v>0</v>
      </c>
      <c r="Z15" s="76">
        <f t="shared" si="13"/>
        <v>0</v>
      </c>
      <c r="AA15" s="81">
        <v>0</v>
      </c>
      <c r="AB15" s="75">
        <f t="shared" si="14"/>
        <v>0</v>
      </c>
      <c r="AC15" s="84">
        <f t="shared" si="15"/>
        <v>0</v>
      </c>
      <c r="AD15" s="81">
        <v>0</v>
      </c>
      <c r="AE15" s="75">
        <f t="shared" si="16"/>
        <v>0</v>
      </c>
      <c r="AF15" s="76">
        <f t="shared" si="17"/>
        <v>0</v>
      </c>
      <c r="AG15" s="81">
        <v>2.8</v>
      </c>
      <c r="AH15" s="75">
        <f t="shared" si="18"/>
        <v>0</v>
      </c>
      <c r="AI15" s="84">
        <f t="shared" si="19"/>
        <v>2.8</v>
      </c>
      <c r="AJ15" s="81">
        <v>3.32</v>
      </c>
      <c r="AK15" s="75">
        <f t="shared" si="20"/>
        <v>0</v>
      </c>
      <c r="AL15" s="76">
        <f t="shared" si="21"/>
        <v>3.32</v>
      </c>
      <c r="AM15" s="81">
        <v>3.79</v>
      </c>
      <c r="AN15" s="75">
        <f t="shared" si="22"/>
        <v>0</v>
      </c>
      <c r="AO15" s="84">
        <f t="shared" si="23"/>
        <v>3.79</v>
      </c>
      <c r="AP15" s="74">
        <f t="shared" si="24"/>
        <v>27.740000000000002</v>
      </c>
      <c r="AQ15" s="75">
        <f t="shared" si="24"/>
        <v>0</v>
      </c>
      <c r="AR15" s="76">
        <f t="shared" si="25"/>
        <v>27.740000000000002</v>
      </c>
      <c r="AS15" s="87">
        <f t="shared" si="26"/>
        <v>187.05327039784223</v>
      </c>
      <c r="AT15" s="88">
        <f t="shared" si="27"/>
        <v>187.05327039784223</v>
      </c>
    </row>
    <row r="16" spans="2:46" ht="15.75" thickBot="1" x14ac:dyDescent="0.3">
      <c r="B16" s="89" t="s">
        <v>31</v>
      </c>
      <c r="C16" s="90">
        <v>0</v>
      </c>
      <c r="D16" s="91">
        <v>9</v>
      </c>
      <c r="E16" s="92">
        <v>363.2</v>
      </c>
      <c r="F16" s="93">
        <v>11.06</v>
      </c>
      <c r="G16" s="94">
        <f t="shared" si="28"/>
        <v>0</v>
      </c>
      <c r="H16" s="95">
        <f t="shared" si="1"/>
        <v>11.06</v>
      </c>
      <c r="I16" s="96">
        <v>10.43</v>
      </c>
      <c r="J16" s="97">
        <f t="shared" si="2"/>
        <v>0</v>
      </c>
      <c r="K16" s="98">
        <f t="shared" si="3"/>
        <v>10.43</v>
      </c>
      <c r="L16" s="99">
        <v>10.44</v>
      </c>
      <c r="M16" s="100">
        <f t="shared" si="4"/>
        <v>0</v>
      </c>
      <c r="N16" s="101">
        <f t="shared" si="5"/>
        <v>10.44</v>
      </c>
      <c r="O16" s="96">
        <v>8.69</v>
      </c>
      <c r="P16" s="100">
        <f t="shared" si="6"/>
        <v>0</v>
      </c>
      <c r="Q16" s="98">
        <f t="shared" si="7"/>
        <v>8.69</v>
      </c>
      <c r="R16" s="93">
        <v>2.3199999999999998</v>
      </c>
      <c r="S16" s="100">
        <f t="shared" si="8"/>
        <v>0</v>
      </c>
      <c r="T16" s="95">
        <f t="shared" si="9"/>
        <v>2.3199999999999998</v>
      </c>
      <c r="U16" s="102">
        <v>0</v>
      </c>
      <c r="V16" s="100">
        <f t="shared" si="10"/>
        <v>0</v>
      </c>
      <c r="W16" s="98">
        <f t="shared" si="11"/>
        <v>0</v>
      </c>
      <c r="X16" s="93">
        <v>0</v>
      </c>
      <c r="Y16" s="100">
        <f t="shared" si="12"/>
        <v>0</v>
      </c>
      <c r="Z16" s="95">
        <f t="shared" si="13"/>
        <v>0</v>
      </c>
      <c r="AA16" s="102">
        <v>0</v>
      </c>
      <c r="AB16" s="100">
        <f t="shared" si="14"/>
        <v>0</v>
      </c>
      <c r="AC16" s="98">
        <f t="shared" si="15"/>
        <v>0</v>
      </c>
      <c r="AD16" s="93">
        <v>0</v>
      </c>
      <c r="AE16" s="100">
        <f t="shared" si="16"/>
        <v>0</v>
      </c>
      <c r="AF16" s="95">
        <f t="shared" si="17"/>
        <v>0</v>
      </c>
      <c r="AG16" s="96">
        <v>7.42</v>
      </c>
      <c r="AH16" s="100">
        <f t="shared" si="18"/>
        <v>0</v>
      </c>
      <c r="AI16" s="98">
        <f t="shared" si="19"/>
        <v>7.42</v>
      </c>
      <c r="AJ16" s="99">
        <v>8.2799999999999994</v>
      </c>
      <c r="AK16" s="100">
        <f t="shared" si="20"/>
        <v>0</v>
      </c>
      <c r="AL16" s="95">
        <f t="shared" si="21"/>
        <v>8.2799999999999994</v>
      </c>
      <c r="AM16" s="103">
        <v>9.73</v>
      </c>
      <c r="AN16" s="100">
        <f t="shared" si="22"/>
        <v>0</v>
      </c>
      <c r="AO16" s="98">
        <f t="shared" si="23"/>
        <v>9.73</v>
      </c>
      <c r="AP16" s="93">
        <f t="shared" si="24"/>
        <v>68.37</v>
      </c>
      <c r="AQ16" s="100">
        <f t="shared" si="24"/>
        <v>0</v>
      </c>
      <c r="AR16" s="95">
        <f t="shared" si="25"/>
        <v>68.37</v>
      </c>
      <c r="AS16" s="104">
        <f t="shared" si="26"/>
        <v>188.24339207048459</v>
      </c>
      <c r="AT16" s="105">
        <f t="shared" si="27"/>
        <v>188.24339207048459</v>
      </c>
    </row>
    <row r="17" spans="1:46" ht="15.75" thickBot="1" x14ac:dyDescent="0.3">
      <c r="B17" s="106"/>
      <c r="C17" s="106"/>
      <c r="D17" s="106"/>
      <c r="E17" s="106"/>
      <c r="F17" s="107"/>
      <c r="G17" s="108"/>
      <c r="H17" s="107"/>
      <c r="I17" s="107"/>
      <c r="J17" s="108"/>
      <c r="K17" s="107"/>
      <c r="L17" s="107"/>
      <c r="M17" s="107"/>
      <c r="N17" s="109"/>
      <c r="O17" s="108"/>
      <c r="P17" s="108"/>
      <c r="Q17" s="108"/>
      <c r="R17" s="107"/>
      <c r="S17" s="107"/>
      <c r="T17" s="108"/>
      <c r="U17" s="108"/>
      <c r="V17" s="108"/>
      <c r="W17" s="108"/>
      <c r="X17" s="107"/>
      <c r="Y17" s="107"/>
      <c r="Z17" s="108"/>
      <c r="AA17" s="107"/>
      <c r="AB17" s="107"/>
      <c r="AC17" s="108"/>
      <c r="AD17" s="107"/>
      <c r="AE17" s="107"/>
      <c r="AF17" s="108"/>
      <c r="AG17" s="107"/>
      <c r="AH17" s="107"/>
      <c r="AI17" s="108"/>
      <c r="AJ17" s="107"/>
      <c r="AK17" s="107"/>
      <c r="AL17" s="108"/>
      <c r="AM17" s="107"/>
      <c r="AN17" s="107"/>
      <c r="AO17" s="107"/>
      <c r="AP17" s="110"/>
      <c r="AQ17" s="110"/>
      <c r="AR17" s="111" t="s">
        <v>32</v>
      </c>
      <c r="AS17" s="112">
        <f>AVERAGE(AS7:AS16)</f>
        <v>150.75300209854191</v>
      </c>
      <c r="AT17" s="113">
        <f>AVERAGE(AT7:AT16)</f>
        <v>163.73390602117237</v>
      </c>
    </row>
    <row r="18" spans="1:46" ht="21.75" thickBot="1" x14ac:dyDescent="0.3">
      <c r="A18" s="106"/>
      <c r="B18" s="211"/>
      <c r="C18" s="214" t="s">
        <v>33</v>
      </c>
      <c r="D18" s="215"/>
      <c r="E18" s="215"/>
      <c r="F18" s="215"/>
      <c r="G18" s="215"/>
      <c r="H18" s="216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3"/>
    </row>
    <row r="19" spans="1:46" x14ac:dyDescent="0.25">
      <c r="A19" s="106"/>
      <c r="B19" s="1" t="s">
        <v>1</v>
      </c>
      <c r="C19" s="12" t="s">
        <v>2</v>
      </c>
      <c r="D19" s="5"/>
      <c r="E19" s="6" t="s">
        <v>3</v>
      </c>
      <c r="F19" s="2" t="s">
        <v>4</v>
      </c>
      <c r="G19" s="5"/>
      <c r="H19" s="3"/>
      <c r="I19" s="2" t="s">
        <v>5</v>
      </c>
      <c r="J19" s="5"/>
      <c r="K19" s="3"/>
      <c r="L19" s="2" t="s">
        <v>6</v>
      </c>
      <c r="M19" s="5"/>
      <c r="N19" s="3"/>
      <c r="O19" s="7" t="s">
        <v>7</v>
      </c>
      <c r="P19" s="8"/>
      <c r="Q19" s="9"/>
      <c r="R19" s="2" t="s">
        <v>8</v>
      </c>
      <c r="S19" s="5"/>
      <c r="T19" s="3"/>
      <c r="U19" s="7" t="s">
        <v>9</v>
      </c>
      <c r="V19" s="8"/>
      <c r="W19" s="9"/>
      <c r="X19" s="2" t="s">
        <v>10</v>
      </c>
      <c r="Y19" s="5"/>
      <c r="Z19" s="3"/>
      <c r="AA19" s="2" t="s">
        <v>11</v>
      </c>
      <c r="AB19" s="5"/>
      <c r="AC19" s="3"/>
      <c r="AD19" s="2" t="s">
        <v>12</v>
      </c>
      <c r="AE19" s="5"/>
      <c r="AF19" s="3"/>
      <c r="AG19" s="2" t="s">
        <v>13</v>
      </c>
      <c r="AH19" s="5"/>
      <c r="AI19" s="3"/>
      <c r="AJ19" s="2" t="s">
        <v>14</v>
      </c>
      <c r="AK19" s="5"/>
      <c r="AL19" s="3"/>
      <c r="AM19" s="2" t="s">
        <v>15</v>
      </c>
      <c r="AN19" s="5"/>
      <c r="AO19" s="3"/>
      <c r="AP19" s="2" t="s">
        <v>16</v>
      </c>
      <c r="AQ19" s="5"/>
      <c r="AR19" s="3"/>
      <c r="AS19" s="117" t="s">
        <v>17</v>
      </c>
      <c r="AT19" s="14" t="s">
        <v>18</v>
      </c>
    </row>
    <row r="20" spans="1:46" ht="15.75" thickBot="1" x14ac:dyDescent="0.3">
      <c r="A20" s="106"/>
      <c r="B20" s="15"/>
      <c r="C20" s="118" t="s">
        <v>19</v>
      </c>
      <c r="D20" s="119" t="s">
        <v>20</v>
      </c>
      <c r="E20" s="120"/>
      <c r="F20" s="19"/>
      <c r="G20" s="20"/>
      <c r="H20" s="22"/>
      <c r="I20" s="19"/>
      <c r="J20" s="20"/>
      <c r="K20" s="22"/>
      <c r="L20" s="121"/>
      <c r="M20" s="122"/>
      <c r="N20" s="123"/>
      <c r="O20" s="23"/>
      <c r="P20" s="24"/>
      <c r="Q20" s="25"/>
      <c r="R20" s="19"/>
      <c r="S20" s="20"/>
      <c r="T20" s="22"/>
      <c r="U20" s="23"/>
      <c r="V20" s="24"/>
      <c r="W20" s="25"/>
      <c r="X20" s="19"/>
      <c r="Y20" s="20"/>
      <c r="Z20" s="22"/>
      <c r="AA20" s="19"/>
      <c r="AB20" s="20"/>
      <c r="AC20" s="22"/>
      <c r="AD20" s="19"/>
      <c r="AE20" s="20"/>
      <c r="AF20" s="22"/>
      <c r="AG20" s="19"/>
      <c r="AH20" s="20"/>
      <c r="AI20" s="22"/>
      <c r="AJ20" s="19"/>
      <c r="AK20" s="20"/>
      <c r="AL20" s="22"/>
      <c r="AM20" s="19"/>
      <c r="AN20" s="20"/>
      <c r="AO20" s="22"/>
      <c r="AP20" s="19"/>
      <c r="AQ20" s="20"/>
      <c r="AR20" s="22"/>
      <c r="AS20" s="124"/>
      <c r="AT20" s="30"/>
    </row>
    <row r="21" spans="1:46" ht="15.75" thickBot="1" x14ac:dyDescent="0.3">
      <c r="A21" s="106"/>
      <c r="B21" s="31"/>
      <c r="C21" s="28"/>
      <c r="D21" s="20"/>
      <c r="E21" s="21"/>
      <c r="F21" s="33" t="s">
        <v>16</v>
      </c>
      <c r="G21" s="34" t="s">
        <v>21</v>
      </c>
      <c r="H21" s="35" t="s">
        <v>20</v>
      </c>
      <c r="I21" s="33" t="s">
        <v>16</v>
      </c>
      <c r="J21" s="34" t="s">
        <v>21</v>
      </c>
      <c r="K21" s="35" t="s">
        <v>20</v>
      </c>
      <c r="L21" s="43" t="s">
        <v>16</v>
      </c>
      <c r="M21" s="44" t="s">
        <v>21</v>
      </c>
      <c r="N21" s="125" t="s">
        <v>20</v>
      </c>
      <c r="O21" s="126" t="s">
        <v>16</v>
      </c>
      <c r="P21" s="34" t="s">
        <v>21</v>
      </c>
      <c r="Q21" s="42" t="s">
        <v>20</v>
      </c>
      <c r="R21" s="33" t="s">
        <v>16</v>
      </c>
      <c r="S21" s="38" t="s">
        <v>21</v>
      </c>
      <c r="T21" s="42" t="s">
        <v>20</v>
      </c>
      <c r="U21" s="40" t="s">
        <v>16</v>
      </c>
      <c r="V21" s="34" t="s">
        <v>21</v>
      </c>
      <c r="W21" s="41" t="s">
        <v>20</v>
      </c>
      <c r="X21" s="33" t="s">
        <v>16</v>
      </c>
      <c r="Y21" s="38" t="s">
        <v>21</v>
      </c>
      <c r="Z21" s="42" t="s">
        <v>20</v>
      </c>
      <c r="AA21" s="36" t="s">
        <v>16</v>
      </c>
      <c r="AB21" s="38" t="s">
        <v>21</v>
      </c>
      <c r="AC21" s="41" t="s">
        <v>20</v>
      </c>
      <c r="AD21" s="33" t="s">
        <v>16</v>
      </c>
      <c r="AE21" s="38" t="s">
        <v>21</v>
      </c>
      <c r="AF21" s="42" t="s">
        <v>20</v>
      </c>
      <c r="AG21" s="36" t="s">
        <v>16</v>
      </c>
      <c r="AH21" s="38" t="s">
        <v>21</v>
      </c>
      <c r="AI21" s="41" t="s">
        <v>20</v>
      </c>
      <c r="AJ21" s="33" t="s">
        <v>16</v>
      </c>
      <c r="AK21" s="38" t="s">
        <v>21</v>
      </c>
      <c r="AL21" s="42" t="s">
        <v>20</v>
      </c>
      <c r="AM21" s="36" t="s">
        <v>16</v>
      </c>
      <c r="AN21" s="38" t="s">
        <v>21</v>
      </c>
      <c r="AO21" s="37" t="s">
        <v>20</v>
      </c>
      <c r="AP21" s="33" t="s">
        <v>16</v>
      </c>
      <c r="AQ21" s="38" t="s">
        <v>21</v>
      </c>
      <c r="AR21" s="35" t="s">
        <v>20</v>
      </c>
      <c r="AS21" s="127"/>
      <c r="AT21" s="48"/>
    </row>
    <row r="22" spans="1:46" x14ac:dyDescent="0.25">
      <c r="A22" s="106"/>
      <c r="B22" s="49" t="s">
        <v>34</v>
      </c>
      <c r="C22" s="128">
        <f>D22</f>
        <v>24</v>
      </c>
      <c r="D22" s="129">
        <v>24</v>
      </c>
      <c r="E22" s="130">
        <v>1343.1</v>
      </c>
      <c r="F22" s="131">
        <v>22.42</v>
      </c>
      <c r="G22" s="132">
        <f>D56*0.06</f>
        <v>3.6413999999999995</v>
      </c>
      <c r="H22" s="133">
        <f>F22-G22</f>
        <v>18.778600000000001</v>
      </c>
      <c r="I22" s="131">
        <v>19.489999999999998</v>
      </c>
      <c r="J22" s="134">
        <f>E56*0.06</f>
        <v>3.1583999999999999</v>
      </c>
      <c r="K22" s="133">
        <f>I22-J22</f>
        <v>16.331599999999998</v>
      </c>
      <c r="L22" s="131">
        <v>14.77</v>
      </c>
      <c r="M22" s="135">
        <f>F56*0.06</f>
        <v>3.3839999999999999</v>
      </c>
      <c r="N22" s="136">
        <f>L22-M22</f>
        <v>11.385999999999999</v>
      </c>
      <c r="O22" s="131">
        <v>10.85</v>
      </c>
      <c r="P22" s="134">
        <f>G56*0.06</f>
        <v>3.4212000000000002</v>
      </c>
      <c r="Q22" s="137">
        <f>O22-P22</f>
        <v>7.428799999999999</v>
      </c>
      <c r="R22" s="138">
        <v>7.56</v>
      </c>
      <c r="S22" s="139">
        <f>H56*0.06</f>
        <v>3.1475999999999997</v>
      </c>
      <c r="T22" s="140">
        <f>R22-S22</f>
        <v>4.4123999999999999</v>
      </c>
      <c r="U22" s="138">
        <v>5.71</v>
      </c>
      <c r="V22" s="56">
        <f>I56*0.06</f>
        <v>2.8313999999999999</v>
      </c>
      <c r="W22" s="141">
        <f>U22-V22</f>
        <v>2.8786</v>
      </c>
      <c r="X22" s="138">
        <v>5.5600000000001728</v>
      </c>
      <c r="Y22" s="139">
        <f>J56*0.06</f>
        <v>2.7953999999999999</v>
      </c>
      <c r="Z22" s="140">
        <f>X22-Y22</f>
        <v>2.7646000000001729</v>
      </c>
      <c r="AA22" s="138">
        <v>5.32</v>
      </c>
      <c r="AB22" s="139">
        <f>K56*0.06</f>
        <v>2.7450000000000001</v>
      </c>
      <c r="AC22" s="141">
        <f>AA22-AB22</f>
        <v>2.5750000000000002</v>
      </c>
      <c r="AD22" s="138">
        <v>5.67</v>
      </c>
      <c r="AE22" s="139">
        <f>L56*0.06</f>
        <v>2.8781999999999996</v>
      </c>
      <c r="AF22" s="140">
        <f>AD22-AE22</f>
        <v>2.7918000000000003</v>
      </c>
      <c r="AG22" s="138">
        <v>9.98</v>
      </c>
      <c r="AH22" s="139">
        <f>M56*0.06</f>
        <v>3.1554000000000002</v>
      </c>
      <c r="AI22" s="141">
        <f>AG22-AH22</f>
        <v>6.8246000000000002</v>
      </c>
      <c r="AJ22" s="138">
        <v>13.78</v>
      </c>
      <c r="AK22" s="139">
        <f>N56*0.06</f>
        <v>2.9370000000000003</v>
      </c>
      <c r="AL22" s="140">
        <f>AJ22-AK22</f>
        <v>10.843</v>
      </c>
      <c r="AM22" s="138">
        <v>15.64</v>
      </c>
      <c r="AN22" s="139">
        <f>O56*0.06</f>
        <v>2.9634</v>
      </c>
      <c r="AO22" s="142">
        <f>AM22-AN22</f>
        <v>12.676600000000001</v>
      </c>
      <c r="AP22" s="143">
        <f t="shared" si="24"/>
        <v>136.75000000000017</v>
      </c>
      <c r="AQ22" s="144">
        <f t="shared" si="24"/>
        <v>37.058399999999999</v>
      </c>
      <c r="AR22" s="145">
        <f t="shared" si="25"/>
        <v>99.691600000000165</v>
      </c>
      <c r="AS22" s="146">
        <f t="shared" si="26"/>
        <v>74.225001861365627</v>
      </c>
      <c r="AT22" s="147">
        <f t="shared" si="27"/>
        <v>101.81669272578377</v>
      </c>
    </row>
    <row r="23" spans="1:46" x14ac:dyDescent="0.25">
      <c r="A23" s="106"/>
      <c r="B23" s="65" t="s">
        <v>35</v>
      </c>
      <c r="C23" s="148">
        <f t="shared" ref="C23:C34" si="29">D23</f>
        <v>18</v>
      </c>
      <c r="D23" s="149">
        <v>18</v>
      </c>
      <c r="E23" s="150">
        <v>1083.3</v>
      </c>
      <c r="F23" s="138">
        <v>20.079999999999998</v>
      </c>
      <c r="G23" s="151">
        <f t="shared" ref="G23:G39" si="30">D57*0.06</f>
        <v>3.2357999999999998</v>
      </c>
      <c r="H23" s="152">
        <f t="shared" ref="H23:H39" si="31">F23-G23</f>
        <v>16.844199999999997</v>
      </c>
      <c r="I23" s="138">
        <v>16.93</v>
      </c>
      <c r="J23" s="70">
        <f t="shared" ref="J23:J39" si="32">E57*0.06</f>
        <v>2.7557999999999998</v>
      </c>
      <c r="K23" s="152">
        <f t="shared" ref="K23:K39" si="33">I23-J23</f>
        <v>14.174199999999999</v>
      </c>
      <c r="L23" s="138">
        <v>12.81</v>
      </c>
      <c r="M23" s="153">
        <f t="shared" ref="M23:M39" si="34">F57*0.06</f>
        <v>2.8739999999999997</v>
      </c>
      <c r="N23" s="154">
        <f t="shared" ref="N23:N39" si="35">L23-M23</f>
        <v>9.9359999999999999</v>
      </c>
      <c r="O23" s="138">
        <v>9.8800000000000008</v>
      </c>
      <c r="P23" s="70">
        <f t="shared" ref="P23:P39" si="36">G57*0.06</f>
        <v>2.7258</v>
      </c>
      <c r="Q23" s="155">
        <f t="shared" ref="Q23:Q39" si="37">O23-P23</f>
        <v>7.1542000000000012</v>
      </c>
      <c r="R23" s="138">
        <v>6.16</v>
      </c>
      <c r="S23" s="153">
        <f t="shared" ref="S23:S39" si="38">H57*0.06</f>
        <v>3.1013999999999999</v>
      </c>
      <c r="T23" s="155">
        <f t="shared" ref="T23:T39" si="39">R23-S23</f>
        <v>3.0586000000000002</v>
      </c>
      <c r="U23" s="138">
        <v>3.14</v>
      </c>
      <c r="V23" s="70">
        <f t="shared" ref="V23:V39" si="40">I57*0.06</f>
        <v>2.9076</v>
      </c>
      <c r="W23" s="156">
        <f t="shared" ref="W23:W39" si="41">U23-V23</f>
        <v>0.23240000000000016</v>
      </c>
      <c r="X23" s="138">
        <v>2.6099999999999</v>
      </c>
      <c r="Y23" s="153">
        <f t="shared" ref="Y23:Y39" si="42">J57*0.06</f>
        <v>2.3502000000000001</v>
      </c>
      <c r="Z23" s="155">
        <f t="shared" ref="Z23:Z39" si="43">X23-Y23</f>
        <v>0.25979999999989989</v>
      </c>
      <c r="AA23" s="138">
        <v>3.03</v>
      </c>
      <c r="AB23" s="139">
        <f t="shared" ref="AB23:AB39" si="44">K57*0.06</f>
        <v>2.8182</v>
      </c>
      <c r="AC23" s="156">
        <f t="shared" ref="AC23:AC39" si="45">AA23-AB23</f>
        <v>0.21179999999999977</v>
      </c>
      <c r="AD23" s="138">
        <v>2.98</v>
      </c>
      <c r="AE23" s="153">
        <f t="shared" ref="AE23:AE39" si="46">L57*0.06</f>
        <v>2.9621999999999997</v>
      </c>
      <c r="AF23" s="155">
        <f t="shared" ref="AF23:AF39" si="47">AD23-AE23</f>
        <v>1.780000000000026E-2</v>
      </c>
      <c r="AG23" s="138">
        <v>10.57</v>
      </c>
      <c r="AH23" s="153">
        <f t="shared" ref="AH23:AH39" si="48">M57*0.06</f>
        <v>3.2549999999999999</v>
      </c>
      <c r="AI23" s="156">
        <f t="shared" ref="AI23:AI39" si="49">AG23-AH23</f>
        <v>7.3150000000000004</v>
      </c>
      <c r="AJ23" s="138">
        <v>13.45</v>
      </c>
      <c r="AK23" s="139">
        <f t="shared" ref="AK23:AK39" si="50">N57*0.06</f>
        <v>3.1949999999999998</v>
      </c>
      <c r="AL23" s="155">
        <f t="shared" ref="AL23:AL39" si="51">AJ23-AK23</f>
        <v>10.254999999999999</v>
      </c>
      <c r="AM23" s="138">
        <v>15.72</v>
      </c>
      <c r="AN23" s="153">
        <f t="shared" ref="AN23:AN39" si="52">O57*0.06</f>
        <v>3.2658</v>
      </c>
      <c r="AO23" s="157">
        <f t="shared" ref="AO23:AO39" si="53">AM23-AN23</f>
        <v>12.4542</v>
      </c>
      <c r="AP23" s="158">
        <f t="shared" si="24"/>
        <v>117.35999999999991</v>
      </c>
      <c r="AQ23" s="83">
        <f t="shared" si="24"/>
        <v>35.446799999999996</v>
      </c>
      <c r="AR23" s="159">
        <f t="shared" si="25"/>
        <v>81.913199999999918</v>
      </c>
      <c r="AS23" s="160">
        <f t="shared" si="26"/>
        <v>75.61451121572965</v>
      </c>
      <c r="AT23" s="161">
        <f t="shared" si="27"/>
        <v>108.33564109664906</v>
      </c>
    </row>
    <row r="24" spans="1:46" x14ac:dyDescent="0.25">
      <c r="A24" s="106"/>
      <c r="B24" s="65" t="s">
        <v>36</v>
      </c>
      <c r="C24" s="148">
        <f t="shared" si="29"/>
        <v>24</v>
      </c>
      <c r="D24" s="149">
        <v>24</v>
      </c>
      <c r="E24" s="150">
        <v>1313.9</v>
      </c>
      <c r="F24" s="138">
        <v>21.02</v>
      </c>
      <c r="G24" s="151">
        <f t="shared" si="30"/>
        <v>3.6168</v>
      </c>
      <c r="H24" s="152">
        <f t="shared" si="31"/>
        <v>17.403199999999998</v>
      </c>
      <c r="I24" s="162">
        <v>17.28</v>
      </c>
      <c r="J24" s="70">
        <f t="shared" si="32"/>
        <v>3.1236000000000002</v>
      </c>
      <c r="K24" s="152">
        <f t="shared" si="33"/>
        <v>14.156400000000001</v>
      </c>
      <c r="L24" s="162">
        <v>13.55</v>
      </c>
      <c r="M24" s="153">
        <f t="shared" si="34"/>
        <v>3.4007999999999998</v>
      </c>
      <c r="N24" s="154">
        <f t="shared" si="35"/>
        <v>10.1492</v>
      </c>
      <c r="O24" s="138">
        <v>11.1</v>
      </c>
      <c r="P24" s="70">
        <f t="shared" si="36"/>
        <v>3.4260000000000002</v>
      </c>
      <c r="Q24" s="155">
        <f t="shared" si="37"/>
        <v>7.6739999999999995</v>
      </c>
      <c r="R24" s="138">
        <v>8.35</v>
      </c>
      <c r="S24" s="153">
        <f t="shared" si="38"/>
        <v>3.3353999999999999</v>
      </c>
      <c r="T24" s="155">
        <f t="shared" si="39"/>
        <v>5.0145999999999997</v>
      </c>
      <c r="U24" s="138">
        <v>5.45</v>
      </c>
      <c r="V24" s="70">
        <f t="shared" si="40"/>
        <v>2.8026</v>
      </c>
      <c r="W24" s="156">
        <f t="shared" si="41"/>
        <v>2.6474000000000002</v>
      </c>
      <c r="X24" s="138">
        <v>5.5000000000002274</v>
      </c>
      <c r="Y24" s="153">
        <f t="shared" si="42"/>
        <v>3.036</v>
      </c>
      <c r="Z24" s="155">
        <f t="shared" si="43"/>
        <v>2.4640000000002273</v>
      </c>
      <c r="AA24" s="138">
        <v>5.05</v>
      </c>
      <c r="AB24" s="139">
        <f t="shared" si="44"/>
        <v>2.7528000000000001</v>
      </c>
      <c r="AC24" s="156">
        <f t="shared" si="45"/>
        <v>2.2971999999999997</v>
      </c>
      <c r="AD24" s="138">
        <v>5.45</v>
      </c>
      <c r="AE24" s="153">
        <f t="shared" si="46"/>
        <v>2.9663999999999997</v>
      </c>
      <c r="AF24" s="155">
        <f t="shared" si="47"/>
        <v>2.4836000000000005</v>
      </c>
      <c r="AG24" s="138">
        <v>9.64</v>
      </c>
      <c r="AH24" s="153">
        <f t="shared" si="48"/>
        <v>3.3342000000000001</v>
      </c>
      <c r="AI24" s="156">
        <f t="shared" si="49"/>
        <v>6.3058000000000005</v>
      </c>
      <c r="AJ24" s="138">
        <v>13.45</v>
      </c>
      <c r="AK24" s="139">
        <f t="shared" si="50"/>
        <v>3.0797999999999996</v>
      </c>
      <c r="AL24" s="155">
        <f t="shared" si="51"/>
        <v>10.370200000000001</v>
      </c>
      <c r="AM24" s="138">
        <v>15.85</v>
      </c>
      <c r="AN24" s="153">
        <f t="shared" si="52"/>
        <v>2.7084000000000001</v>
      </c>
      <c r="AO24" s="157">
        <f t="shared" si="53"/>
        <v>13.1416</v>
      </c>
      <c r="AP24" s="158">
        <f t="shared" si="24"/>
        <v>131.69000000000023</v>
      </c>
      <c r="AQ24" s="83">
        <f t="shared" si="24"/>
        <v>37.582799999999999</v>
      </c>
      <c r="AR24" s="159">
        <f t="shared" si="25"/>
        <v>94.107200000000233</v>
      </c>
      <c r="AS24" s="160">
        <f t="shared" si="26"/>
        <v>71.624324530025291</v>
      </c>
      <c r="AT24" s="161">
        <f t="shared" si="27"/>
        <v>100.22832787883418</v>
      </c>
    </row>
    <row r="25" spans="1:46" x14ac:dyDescent="0.25">
      <c r="A25" s="106"/>
      <c r="B25" s="65" t="s">
        <v>37</v>
      </c>
      <c r="C25" s="148">
        <f t="shared" si="29"/>
        <v>18</v>
      </c>
      <c r="D25" s="149">
        <v>18</v>
      </c>
      <c r="E25" s="150">
        <v>1088.8</v>
      </c>
      <c r="F25" s="138">
        <v>19.059999999999999</v>
      </c>
      <c r="G25" s="151">
        <f t="shared" si="30"/>
        <v>1.7826</v>
      </c>
      <c r="H25" s="152">
        <f t="shared" si="31"/>
        <v>17.2774</v>
      </c>
      <c r="I25" s="138">
        <v>15.87</v>
      </c>
      <c r="J25" s="70">
        <f t="shared" si="32"/>
        <v>1.6002000000000001</v>
      </c>
      <c r="K25" s="152">
        <f t="shared" si="33"/>
        <v>14.2698</v>
      </c>
      <c r="L25" s="138">
        <v>11.13</v>
      </c>
      <c r="M25" s="153">
        <f t="shared" si="34"/>
        <v>1.8306</v>
      </c>
      <c r="N25" s="154">
        <f t="shared" si="35"/>
        <v>9.2994000000000003</v>
      </c>
      <c r="O25" s="138">
        <v>7.57</v>
      </c>
      <c r="P25" s="70">
        <f t="shared" si="36"/>
        <v>1.6439999999999999</v>
      </c>
      <c r="Q25" s="155">
        <f t="shared" si="37"/>
        <v>5.9260000000000002</v>
      </c>
      <c r="R25" s="138">
        <v>4.21</v>
      </c>
      <c r="S25" s="153">
        <f t="shared" si="38"/>
        <v>1.7891999999999999</v>
      </c>
      <c r="T25" s="155">
        <f t="shared" si="39"/>
        <v>2.4207999999999998</v>
      </c>
      <c r="U25" s="138">
        <v>2.33</v>
      </c>
      <c r="V25" s="70">
        <f t="shared" si="40"/>
        <v>1.6679999999999999</v>
      </c>
      <c r="W25" s="156">
        <f t="shared" si="41"/>
        <v>0.66200000000000014</v>
      </c>
      <c r="X25" s="138">
        <v>1.9499999999998181</v>
      </c>
      <c r="Y25" s="153">
        <f t="shared" si="42"/>
        <v>1.3968</v>
      </c>
      <c r="Z25" s="155">
        <f t="shared" si="43"/>
        <v>0.55319999999981806</v>
      </c>
      <c r="AA25" s="138">
        <v>2.23</v>
      </c>
      <c r="AB25" s="139">
        <f t="shared" si="44"/>
        <v>1.7735999999999998</v>
      </c>
      <c r="AC25" s="156">
        <f t="shared" si="45"/>
        <v>0.45640000000000014</v>
      </c>
      <c r="AD25" s="138">
        <v>1.93</v>
      </c>
      <c r="AE25" s="153">
        <f t="shared" si="46"/>
        <v>1.4231999999999998</v>
      </c>
      <c r="AF25" s="155">
        <f t="shared" si="47"/>
        <v>0.50680000000000014</v>
      </c>
      <c r="AG25" s="138">
        <v>6.49</v>
      </c>
      <c r="AH25" s="153">
        <f t="shared" si="48"/>
        <v>1.3668</v>
      </c>
      <c r="AI25" s="156">
        <f t="shared" si="49"/>
        <v>5.1232000000000006</v>
      </c>
      <c r="AJ25" s="138">
        <v>10.71</v>
      </c>
      <c r="AK25" s="139">
        <f t="shared" si="50"/>
        <v>1.3277999999999999</v>
      </c>
      <c r="AL25" s="155">
        <f t="shared" si="51"/>
        <v>9.382200000000001</v>
      </c>
      <c r="AM25" s="138">
        <v>13.05</v>
      </c>
      <c r="AN25" s="153">
        <f t="shared" si="52"/>
        <v>1.3577999999999999</v>
      </c>
      <c r="AO25" s="157">
        <f t="shared" si="53"/>
        <v>11.692200000000001</v>
      </c>
      <c r="AP25" s="158">
        <f t="shared" si="24"/>
        <v>96.529999999999816</v>
      </c>
      <c r="AQ25" s="83">
        <f t="shared" si="24"/>
        <v>18.960599999999999</v>
      </c>
      <c r="AR25" s="159">
        <f t="shared" si="25"/>
        <v>77.569399999999817</v>
      </c>
      <c r="AS25" s="160">
        <f t="shared" si="26"/>
        <v>71.243019838353987</v>
      </c>
      <c r="AT25" s="161">
        <f t="shared" si="27"/>
        <v>88.657237325495785</v>
      </c>
    </row>
    <row r="26" spans="1:46" x14ac:dyDescent="0.25">
      <c r="A26" s="106"/>
      <c r="B26" s="65" t="s">
        <v>38</v>
      </c>
      <c r="C26" s="148">
        <f t="shared" si="29"/>
        <v>12</v>
      </c>
      <c r="D26" s="149">
        <v>12</v>
      </c>
      <c r="E26" s="150">
        <v>723.6</v>
      </c>
      <c r="F26" s="138">
        <v>14.53</v>
      </c>
      <c r="G26" s="151">
        <f t="shared" si="30"/>
        <v>2.7689999999999997</v>
      </c>
      <c r="H26" s="152">
        <f t="shared" si="31"/>
        <v>11.760999999999999</v>
      </c>
      <c r="I26" s="138">
        <v>12.47</v>
      </c>
      <c r="J26" s="70">
        <f t="shared" si="32"/>
        <v>2.4161999999999999</v>
      </c>
      <c r="K26" s="152">
        <f t="shared" si="33"/>
        <v>10.053800000000001</v>
      </c>
      <c r="L26" s="138">
        <v>9.6999999999999993</v>
      </c>
      <c r="M26" s="153">
        <f t="shared" si="34"/>
        <v>2.4725999999999999</v>
      </c>
      <c r="N26" s="154">
        <f t="shared" si="35"/>
        <v>7.2273999999999994</v>
      </c>
      <c r="O26" s="138">
        <v>7.18</v>
      </c>
      <c r="P26" s="70">
        <f t="shared" si="36"/>
        <v>2.4437999999999995</v>
      </c>
      <c r="Q26" s="155">
        <f t="shared" si="37"/>
        <v>4.7362000000000002</v>
      </c>
      <c r="R26" s="138">
        <v>4.26</v>
      </c>
      <c r="S26" s="153">
        <f t="shared" si="38"/>
        <v>2.5145999999999997</v>
      </c>
      <c r="T26" s="155">
        <f t="shared" si="39"/>
        <v>1.7454000000000001</v>
      </c>
      <c r="U26" s="138">
        <v>2.46</v>
      </c>
      <c r="V26" s="70">
        <f t="shared" si="40"/>
        <v>2.1791999999999998</v>
      </c>
      <c r="W26" s="156">
        <f t="shared" si="41"/>
        <v>0.28080000000000016</v>
      </c>
      <c r="X26" s="138">
        <v>2.2299999999999045</v>
      </c>
      <c r="Y26" s="153">
        <f t="shared" si="42"/>
        <v>2.1804000000000001</v>
      </c>
      <c r="Z26" s="155">
        <f t="shared" si="43"/>
        <v>4.9599999999904387E-2</v>
      </c>
      <c r="AA26" s="138">
        <v>2.5099999999999998</v>
      </c>
      <c r="AB26" s="139">
        <f t="shared" si="44"/>
        <v>2.5068000000000001</v>
      </c>
      <c r="AC26" s="156">
        <f t="shared" si="45"/>
        <v>3.1999999999996476E-3</v>
      </c>
      <c r="AD26" s="138">
        <v>2.33</v>
      </c>
      <c r="AE26" s="153">
        <f t="shared" si="46"/>
        <v>2.0609999999999999</v>
      </c>
      <c r="AF26" s="155">
        <f t="shared" si="47"/>
        <v>0.26900000000000013</v>
      </c>
      <c r="AG26" s="138">
        <v>6.66</v>
      </c>
      <c r="AH26" s="153">
        <f t="shared" si="48"/>
        <v>2.3639999999999999</v>
      </c>
      <c r="AI26" s="156">
        <f t="shared" si="49"/>
        <v>4.2960000000000003</v>
      </c>
      <c r="AJ26" s="138">
        <v>9.14</v>
      </c>
      <c r="AK26" s="139">
        <f t="shared" si="50"/>
        <v>2.2410000000000001</v>
      </c>
      <c r="AL26" s="155">
        <f t="shared" si="51"/>
        <v>6.8990000000000009</v>
      </c>
      <c r="AM26" s="138">
        <v>10.67</v>
      </c>
      <c r="AN26" s="153">
        <f t="shared" si="52"/>
        <v>2.0645999999999995</v>
      </c>
      <c r="AO26" s="157">
        <f t="shared" si="53"/>
        <v>8.6053999999999995</v>
      </c>
      <c r="AP26" s="158">
        <f t="shared" si="24"/>
        <v>84.139999999999901</v>
      </c>
      <c r="AQ26" s="83">
        <f t="shared" si="24"/>
        <v>28.213199999999997</v>
      </c>
      <c r="AR26" s="159">
        <f t="shared" si="25"/>
        <v>55.926799999999901</v>
      </c>
      <c r="AS26" s="160">
        <f t="shared" si="26"/>
        <v>77.289662797125345</v>
      </c>
      <c r="AT26" s="161">
        <f t="shared" si="27"/>
        <v>116.27971254836912</v>
      </c>
    </row>
    <row r="27" spans="1:46" x14ac:dyDescent="0.25">
      <c r="A27" s="106"/>
      <c r="B27" s="65" t="s">
        <v>39</v>
      </c>
      <c r="C27" s="148">
        <f t="shared" si="29"/>
        <v>32</v>
      </c>
      <c r="D27" s="149">
        <v>32</v>
      </c>
      <c r="E27" s="150">
        <v>1670.8</v>
      </c>
      <c r="F27" s="138">
        <v>30.02</v>
      </c>
      <c r="G27" s="151">
        <f t="shared" si="30"/>
        <v>4.4165999999999999</v>
      </c>
      <c r="H27" s="152">
        <f t="shared" si="31"/>
        <v>25.603400000000001</v>
      </c>
      <c r="I27" s="138">
        <v>25.7</v>
      </c>
      <c r="J27" s="70">
        <f t="shared" si="32"/>
        <v>3.7421999999999995</v>
      </c>
      <c r="K27" s="152">
        <f t="shared" si="33"/>
        <v>21.957799999999999</v>
      </c>
      <c r="L27" s="138">
        <v>20.18</v>
      </c>
      <c r="M27" s="153">
        <f t="shared" si="34"/>
        <v>4.2209999999999992</v>
      </c>
      <c r="N27" s="154">
        <f t="shared" si="35"/>
        <v>15.959</v>
      </c>
      <c r="O27" s="138">
        <v>14.87</v>
      </c>
      <c r="P27" s="70">
        <f t="shared" si="36"/>
        <v>4.0254000000000003</v>
      </c>
      <c r="Q27" s="155">
        <f t="shared" si="37"/>
        <v>10.8446</v>
      </c>
      <c r="R27" s="138">
        <v>8.6199999999999992</v>
      </c>
      <c r="S27" s="153">
        <f t="shared" si="38"/>
        <v>4.0853999999999999</v>
      </c>
      <c r="T27" s="155">
        <f t="shared" si="39"/>
        <v>4.5345999999999993</v>
      </c>
      <c r="U27" s="138">
        <v>6.02</v>
      </c>
      <c r="V27" s="70">
        <f t="shared" si="40"/>
        <v>3.5670000000000002</v>
      </c>
      <c r="W27" s="156">
        <f t="shared" si="41"/>
        <v>2.4529999999999994</v>
      </c>
      <c r="X27" s="138">
        <v>5.989999999999327</v>
      </c>
      <c r="Y27" s="153">
        <f t="shared" si="42"/>
        <v>3.5321999999999996</v>
      </c>
      <c r="Z27" s="155">
        <f t="shared" si="43"/>
        <v>2.4577999999993274</v>
      </c>
      <c r="AA27" s="138">
        <v>5.88</v>
      </c>
      <c r="AB27" s="139">
        <f t="shared" si="44"/>
        <v>3.3018000000000001</v>
      </c>
      <c r="AC27" s="156">
        <f t="shared" si="45"/>
        <v>2.5781999999999998</v>
      </c>
      <c r="AD27" s="138">
        <v>7.13</v>
      </c>
      <c r="AE27" s="153">
        <f t="shared" si="46"/>
        <v>3.6071999999999997</v>
      </c>
      <c r="AF27" s="155">
        <f t="shared" si="47"/>
        <v>3.5228000000000002</v>
      </c>
      <c r="AG27" s="163">
        <v>14.26</v>
      </c>
      <c r="AH27" s="153">
        <f t="shared" si="48"/>
        <v>4.3241999999999994</v>
      </c>
      <c r="AI27" s="156">
        <f t="shared" si="49"/>
        <v>9.9358000000000004</v>
      </c>
      <c r="AJ27" s="138">
        <v>18.649999999999999</v>
      </c>
      <c r="AK27" s="139">
        <f t="shared" si="50"/>
        <v>3.9359999999999995</v>
      </c>
      <c r="AL27" s="155">
        <f t="shared" si="51"/>
        <v>14.713999999999999</v>
      </c>
      <c r="AM27" s="138">
        <v>21.2</v>
      </c>
      <c r="AN27" s="153">
        <f t="shared" si="52"/>
        <v>3.8508000000000004</v>
      </c>
      <c r="AO27" s="157">
        <f t="shared" si="53"/>
        <v>17.3492</v>
      </c>
      <c r="AP27" s="158">
        <f t="shared" si="24"/>
        <v>178.51999999999933</v>
      </c>
      <c r="AQ27" s="83">
        <f t="shared" si="24"/>
        <v>46.6098</v>
      </c>
      <c r="AR27" s="159">
        <f t="shared" si="25"/>
        <v>131.91019999999932</v>
      </c>
      <c r="AS27" s="160">
        <f t="shared" si="26"/>
        <v>78.950323198467387</v>
      </c>
      <c r="AT27" s="161">
        <f t="shared" si="27"/>
        <v>106.84701939190766</v>
      </c>
    </row>
    <row r="28" spans="1:46" x14ac:dyDescent="0.25">
      <c r="A28" s="106"/>
      <c r="B28" s="65" t="s">
        <v>40</v>
      </c>
      <c r="C28" s="148">
        <f t="shared" si="29"/>
        <v>18</v>
      </c>
      <c r="D28" s="149">
        <v>18</v>
      </c>
      <c r="E28" s="150">
        <v>941.2</v>
      </c>
      <c r="F28" s="138">
        <v>15.87</v>
      </c>
      <c r="G28" s="151">
        <f t="shared" si="30"/>
        <v>2.8241999999999998</v>
      </c>
      <c r="H28" s="152">
        <f t="shared" si="31"/>
        <v>13.0458</v>
      </c>
      <c r="I28" s="138">
        <v>13.79</v>
      </c>
      <c r="J28" s="70">
        <f t="shared" si="32"/>
        <v>2.5937999999999999</v>
      </c>
      <c r="K28" s="152">
        <f t="shared" si="33"/>
        <v>11.196199999999999</v>
      </c>
      <c r="L28" s="138">
        <v>10.66</v>
      </c>
      <c r="M28" s="153">
        <f t="shared" si="34"/>
        <v>2.7263999999999999</v>
      </c>
      <c r="N28" s="154">
        <f t="shared" si="35"/>
        <v>7.9336000000000002</v>
      </c>
      <c r="O28" s="138">
        <v>7.49</v>
      </c>
      <c r="P28" s="70">
        <f t="shared" si="36"/>
        <v>2.5968</v>
      </c>
      <c r="Q28" s="155">
        <f t="shared" si="37"/>
        <v>4.8932000000000002</v>
      </c>
      <c r="R28" s="138">
        <v>4.79</v>
      </c>
      <c r="S28" s="153">
        <f t="shared" si="38"/>
        <v>2.7618</v>
      </c>
      <c r="T28" s="155">
        <f t="shared" si="39"/>
        <v>2.0282</v>
      </c>
      <c r="U28" s="138">
        <v>3.38</v>
      </c>
      <c r="V28" s="70">
        <f t="shared" si="40"/>
        <v>2.6345999999999998</v>
      </c>
      <c r="W28" s="156">
        <f t="shared" si="41"/>
        <v>0.74540000000000006</v>
      </c>
      <c r="X28" s="138">
        <v>3.0099999999999909</v>
      </c>
      <c r="Y28" s="153">
        <f t="shared" si="42"/>
        <v>2.1509999999999998</v>
      </c>
      <c r="Z28" s="155">
        <f t="shared" si="43"/>
        <v>0.8589999999999911</v>
      </c>
      <c r="AA28" s="138">
        <v>2.91</v>
      </c>
      <c r="AB28" s="139">
        <f t="shared" si="44"/>
        <v>2.1852</v>
      </c>
      <c r="AC28" s="156">
        <f t="shared" si="45"/>
        <v>0.72480000000000011</v>
      </c>
      <c r="AD28" s="138">
        <v>3.14</v>
      </c>
      <c r="AE28" s="153">
        <f t="shared" si="46"/>
        <v>2.6286</v>
      </c>
      <c r="AF28" s="155">
        <f t="shared" si="47"/>
        <v>0.51140000000000008</v>
      </c>
      <c r="AG28" s="138">
        <v>6.47</v>
      </c>
      <c r="AH28" s="153">
        <f t="shared" si="48"/>
        <v>2.8037999999999998</v>
      </c>
      <c r="AI28" s="156">
        <f t="shared" si="49"/>
        <v>3.6661999999999999</v>
      </c>
      <c r="AJ28" s="138">
        <v>10.18</v>
      </c>
      <c r="AK28" s="139">
        <f t="shared" si="50"/>
        <v>2.94</v>
      </c>
      <c r="AL28" s="155">
        <f t="shared" si="51"/>
        <v>7.24</v>
      </c>
      <c r="AM28" s="138">
        <v>11.69</v>
      </c>
      <c r="AN28" s="153">
        <f t="shared" si="52"/>
        <v>2.9508000000000001</v>
      </c>
      <c r="AO28" s="157">
        <f t="shared" si="53"/>
        <v>8.7392000000000003</v>
      </c>
      <c r="AP28" s="158">
        <f t="shared" si="24"/>
        <v>93.38</v>
      </c>
      <c r="AQ28" s="83">
        <f t="shared" si="24"/>
        <v>31.796999999999997</v>
      </c>
      <c r="AR28" s="159">
        <f t="shared" si="25"/>
        <v>61.582999999999998</v>
      </c>
      <c r="AS28" s="160">
        <f t="shared" si="26"/>
        <v>65.430301742456436</v>
      </c>
      <c r="AT28" s="161">
        <f t="shared" si="27"/>
        <v>99.213769655758597</v>
      </c>
    </row>
    <row r="29" spans="1:46" x14ac:dyDescent="0.25">
      <c r="A29" s="106"/>
      <c r="B29" s="65" t="s">
        <v>41</v>
      </c>
      <c r="C29" s="148">
        <f t="shared" si="29"/>
        <v>18</v>
      </c>
      <c r="D29" s="149">
        <v>18</v>
      </c>
      <c r="E29" s="150">
        <v>931</v>
      </c>
      <c r="F29" s="138">
        <v>14.94</v>
      </c>
      <c r="G29" s="151">
        <f t="shared" si="30"/>
        <v>2.8367999999999998</v>
      </c>
      <c r="H29" s="152">
        <f t="shared" si="31"/>
        <v>12.103199999999999</v>
      </c>
      <c r="I29" s="138">
        <v>12.83</v>
      </c>
      <c r="J29" s="70">
        <f t="shared" si="32"/>
        <v>2.1671999999999998</v>
      </c>
      <c r="K29" s="152">
        <f t="shared" si="33"/>
        <v>10.662800000000001</v>
      </c>
      <c r="L29" s="138">
        <v>9.9700000000000006</v>
      </c>
      <c r="M29" s="153">
        <f t="shared" si="34"/>
        <v>2.2925999999999997</v>
      </c>
      <c r="N29" s="154">
        <f t="shared" si="35"/>
        <v>7.6774000000000004</v>
      </c>
      <c r="O29" s="138">
        <v>8.11</v>
      </c>
      <c r="P29" s="70">
        <f t="shared" si="36"/>
        <v>2.4936000000000003</v>
      </c>
      <c r="Q29" s="155">
        <f t="shared" si="37"/>
        <v>5.6163999999999987</v>
      </c>
      <c r="R29" s="138">
        <v>4.67</v>
      </c>
      <c r="S29" s="153">
        <f t="shared" si="38"/>
        <v>2.5991999999999997</v>
      </c>
      <c r="T29" s="155">
        <f t="shared" si="39"/>
        <v>2.0708000000000002</v>
      </c>
      <c r="U29" s="138">
        <v>1.99</v>
      </c>
      <c r="V29" s="70">
        <v>1.99</v>
      </c>
      <c r="W29" s="156">
        <f t="shared" si="41"/>
        <v>0</v>
      </c>
      <c r="X29" s="164">
        <v>1.8199999999999363</v>
      </c>
      <c r="Y29" s="153">
        <v>1.82</v>
      </c>
      <c r="Z29" s="155">
        <f t="shared" si="43"/>
        <v>-6.3726801613483985E-14</v>
      </c>
      <c r="AA29" s="138">
        <v>2.0299999999999998</v>
      </c>
      <c r="AB29" s="139">
        <v>2.0299999999999998</v>
      </c>
      <c r="AC29" s="156">
        <f t="shared" si="45"/>
        <v>0</v>
      </c>
      <c r="AD29" s="138">
        <v>1.97</v>
      </c>
      <c r="AE29" s="153">
        <v>1.97</v>
      </c>
      <c r="AF29" s="155">
        <f t="shared" si="47"/>
        <v>0</v>
      </c>
      <c r="AG29" s="138">
        <v>7.46</v>
      </c>
      <c r="AH29" s="153">
        <f t="shared" si="48"/>
        <v>2.6147999999999998</v>
      </c>
      <c r="AI29" s="156">
        <f t="shared" si="49"/>
        <v>4.8452000000000002</v>
      </c>
      <c r="AJ29" s="138">
        <v>9.26</v>
      </c>
      <c r="AK29" s="139">
        <f t="shared" si="50"/>
        <v>2.4047999999999998</v>
      </c>
      <c r="AL29" s="155">
        <f t="shared" si="51"/>
        <v>6.8552</v>
      </c>
      <c r="AM29" s="138">
        <v>11.09</v>
      </c>
      <c r="AN29" s="153">
        <f t="shared" si="52"/>
        <v>2.1929999999999996</v>
      </c>
      <c r="AO29" s="157">
        <f t="shared" si="53"/>
        <v>8.8970000000000002</v>
      </c>
      <c r="AP29" s="158">
        <f t="shared" si="24"/>
        <v>86.139999999999944</v>
      </c>
      <c r="AQ29" s="83">
        <f t="shared" si="24"/>
        <v>27.411999999999999</v>
      </c>
      <c r="AR29" s="159">
        <f t="shared" si="25"/>
        <v>58.727999999999945</v>
      </c>
      <c r="AS29" s="160">
        <f t="shared" si="26"/>
        <v>63.080558539205093</v>
      </c>
      <c r="AT29" s="161">
        <f t="shared" si="27"/>
        <v>92.524167561761487</v>
      </c>
    </row>
    <row r="30" spans="1:46" x14ac:dyDescent="0.25">
      <c r="A30" s="106"/>
      <c r="B30" s="65" t="s">
        <v>42</v>
      </c>
      <c r="C30" s="148">
        <f t="shared" si="29"/>
        <v>24</v>
      </c>
      <c r="D30" s="149">
        <v>24</v>
      </c>
      <c r="E30" s="150">
        <v>1299.8</v>
      </c>
      <c r="F30" s="138">
        <v>24.69</v>
      </c>
      <c r="G30" s="151">
        <f t="shared" si="30"/>
        <v>3.2904</v>
      </c>
      <c r="H30" s="152">
        <f t="shared" si="31"/>
        <v>21.3996</v>
      </c>
      <c r="I30" s="138">
        <v>22.43</v>
      </c>
      <c r="J30" s="70">
        <f t="shared" si="32"/>
        <v>3.1985999999999999</v>
      </c>
      <c r="K30" s="152">
        <f t="shared" si="33"/>
        <v>19.231400000000001</v>
      </c>
      <c r="L30" s="138">
        <v>15.51</v>
      </c>
      <c r="M30" s="153">
        <f t="shared" si="34"/>
        <v>3.3197999999999999</v>
      </c>
      <c r="N30" s="154">
        <f t="shared" si="35"/>
        <v>12.190200000000001</v>
      </c>
      <c r="O30" s="138">
        <v>12.29</v>
      </c>
      <c r="P30" s="70">
        <f t="shared" si="36"/>
        <v>3.2262</v>
      </c>
      <c r="Q30" s="155">
        <f t="shared" si="37"/>
        <v>9.0637999999999987</v>
      </c>
      <c r="R30" s="138">
        <v>8.43</v>
      </c>
      <c r="S30" s="153">
        <f t="shared" si="38"/>
        <v>3.2663999999999995</v>
      </c>
      <c r="T30" s="155">
        <f t="shared" si="39"/>
        <v>5.1636000000000006</v>
      </c>
      <c r="U30" s="138">
        <v>6.11</v>
      </c>
      <c r="V30" s="70">
        <f t="shared" si="40"/>
        <v>2.8787999999999996</v>
      </c>
      <c r="W30" s="156">
        <f t="shared" si="41"/>
        <v>3.2312000000000007</v>
      </c>
      <c r="X30" s="138">
        <v>5.9799999999997908</v>
      </c>
      <c r="Y30" s="153">
        <f t="shared" si="42"/>
        <v>2.9508000000000001</v>
      </c>
      <c r="Z30" s="155">
        <f t="shared" si="43"/>
        <v>3.0291999999997907</v>
      </c>
      <c r="AA30" s="138">
        <v>5.85</v>
      </c>
      <c r="AB30" s="139">
        <f t="shared" si="44"/>
        <v>2.8979999999999997</v>
      </c>
      <c r="AC30" s="156">
        <f t="shared" si="45"/>
        <v>2.952</v>
      </c>
      <c r="AD30" s="138">
        <v>6.39</v>
      </c>
      <c r="AE30" s="153">
        <f t="shared" si="46"/>
        <v>3.2844000000000002</v>
      </c>
      <c r="AF30" s="155">
        <f t="shared" si="47"/>
        <v>3.1055999999999995</v>
      </c>
      <c r="AG30" s="138">
        <v>11.41</v>
      </c>
      <c r="AH30" s="153">
        <f t="shared" si="48"/>
        <v>3.5286</v>
      </c>
      <c r="AI30" s="156">
        <f t="shared" si="49"/>
        <v>7.8814000000000002</v>
      </c>
      <c r="AJ30" s="138">
        <v>14.93</v>
      </c>
      <c r="AK30" s="139">
        <f t="shared" si="50"/>
        <v>3.3702000000000001</v>
      </c>
      <c r="AL30" s="155">
        <f t="shared" si="51"/>
        <v>11.559799999999999</v>
      </c>
      <c r="AM30" s="164">
        <v>17.809999999999999</v>
      </c>
      <c r="AN30" s="153">
        <f t="shared" si="52"/>
        <v>3.2928000000000002</v>
      </c>
      <c r="AO30" s="157">
        <f t="shared" si="53"/>
        <v>14.517199999999999</v>
      </c>
      <c r="AP30" s="158">
        <f t="shared" si="24"/>
        <v>151.82999999999979</v>
      </c>
      <c r="AQ30" s="83">
        <f t="shared" si="24"/>
        <v>38.505000000000003</v>
      </c>
      <c r="AR30" s="159">
        <f t="shared" si="25"/>
        <v>113.32499999999979</v>
      </c>
      <c r="AS30" s="160">
        <f t="shared" si="26"/>
        <v>87.186490229265885</v>
      </c>
      <c r="AT30" s="161">
        <f t="shared" si="27"/>
        <v>116.81027850438514</v>
      </c>
    </row>
    <row r="31" spans="1:46" x14ac:dyDescent="0.25">
      <c r="A31" s="106"/>
      <c r="B31" s="65" t="s">
        <v>43</v>
      </c>
      <c r="C31" s="148">
        <f t="shared" si="29"/>
        <v>24</v>
      </c>
      <c r="D31" s="149">
        <v>24</v>
      </c>
      <c r="E31" s="150">
        <v>1302.2</v>
      </c>
      <c r="F31" s="138">
        <v>21.33</v>
      </c>
      <c r="G31" s="151">
        <f t="shared" si="30"/>
        <v>4.3632</v>
      </c>
      <c r="H31" s="152">
        <f t="shared" si="31"/>
        <v>16.966799999999999</v>
      </c>
      <c r="I31" s="138">
        <v>18.02</v>
      </c>
      <c r="J31" s="70">
        <f t="shared" si="32"/>
        <v>3.7362000000000002</v>
      </c>
      <c r="K31" s="152">
        <f t="shared" si="33"/>
        <v>14.283799999999999</v>
      </c>
      <c r="L31" s="138">
        <v>13.62</v>
      </c>
      <c r="M31" s="153">
        <f t="shared" si="34"/>
        <v>4.5018000000000002</v>
      </c>
      <c r="N31" s="154">
        <f t="shared" si="35"/>
        <v>9.1181999999999981</v>
      </c>
      <c r="O31" s="138">
        <v>11.02</v>
      </c>
      <c r="P31" s="70">
        <f t="shared" si="36"/>
        <v>4.1387999999999998</v>
      </c>
      <c r="Q31" s="155">
        <f t="shared" si="37"/>
        <v>6.8811999999999998</v>
      </c>
      <c r="R31" s="138">
        <v>7.84</v>
      </c>
      <c r="S31" s="153">
        <f t="shared" si="38"/>
        <v>4.2732000000000001</v>
      </c>
      <c r="T31" s="155">
        <f t="shared" si="39"/>
        <v>3.5667999999999997</v>
      </c>
      <c r="U31" s="138">
        <v>5.89</v>
      </c>
      <c r="V31" s="70">
        <f t="shared" si="40"/>
        <v>4.1604000000000001</v>
      </c>
      <c r="W31" s="156">
        <f t="shared" si="41"/>
        <v>1.7295999999999996</v>
      </c>
      <c r="X31" s="138">
        <v>5.6200000000008004</v>
      </c>
      <c r="Y31" s="153">
        <f t="shared" si="42"/>
        <v>3.9456000000000002</v>
      </c>
      <c r="Z31" s="155">
        <f t="shared" si="43"/>
        <v>1.6744000000008001</v>
      </c>
      <c r="AA31" s="138">
        <v>5.63</v>
      </c>
      <c r="AB31" s="139">
        <f t="shared" si="44"/>
        <v>4.1004000000000005</v>
      </c>
      <c r="AC31" s="156">
        <f t="shared" si="45"/>
        <v>1.5295999999999994</v>
      </c>
      <c r="AD31" s="138">
        <v>5.86</v>
      </c>
      <c r="AE31" s="153">
        <f t="shared" si="46"/>
        <v>4.3356000000000003</v>
      </c>
      <c r="AF31" s="155">
        <f t="shared" si="47"/>
        <v>1.5244</v>
      </c>
      <c r="AG31" s="138">
        <v>10.63</v>
      </c>
      <c r="AH31" s="153">
        <f t="shared" si="48"/>
        <v>4.8390000000000004</v>
      </c>
      <c r="AI31" s="156">
        <f t="shared" si="49"/>
        <v>5.7910000000000004</v>
      </c>
      <c r="AJ31" s="138">
        <v>14.26</v>
      </c>
      <c r="AK31" s="139">
        <f t="shared" si="50"/>
        <v>4.4855999999999998</v>
      </c>
      <c r="AL31" s="155">
        <f t="shared" si="51"/>
        <v>9.7744</v>
      </c>
      <c r="AM31" s="164">
        <v>16.579999999999998</v>
      </c>
      <c r="AN31" s="153">
        <f t="shared" si="52"/>
        <v>4.4231999999999996</v>
      </c>
      <c r="AO31" s="157">
        <f t="shared" si="53"/>
        <v>12.156799999999999</v>
      </c>
      <c r="AP31" s="158">
        <f t="shared" si="24"/>
        <v>136.30000000000081</v>
      </c>
      <c r="AQ31" s="83">
        <f t="shared" si="24"/>
        <v>51.302999999999997</v>
      </c>
      <c r="AR31" s="159">
        <f t="shared" si="25"/>
        <v>84.99700000000081</v>
      </c>
      <c r="AS31" s="160">
        <f t="shared" si="26"/>
        <v>65.27184764245186</v>
      </c>
      <c r="AT31" s="161">
        <f t="shared" si="27"/>
        <v>104.66902165566027</v>
      </c>
    </row>
    <row r="32" spans="1:46" x14ac:dyDescent="0.25">
      <c r="A32" s="106"/>
      <c r="B32" s="65" t="s">
        <v>44</v>
      </c>
      <c r="C32" s="148">
        <f t="shared" si="29"/>
        <v>41</v>
      </c>
      <c r="D32" s="149">
        <v>41</v>
      </c>
      <c r="E32" s="150">
        <v>2294.5</v>
      </c>
      <c r="F32" s="138">
        <v>40.15</v>
      </c>
      <c r="G32" s="151">
        <f t="shared" si="30"/>
        <v>6.0035999999999996</v>
      </c>
      <c r="H32" s="152">
        <f t="shared" si="31"/>
        <v>34.1464</v>
      </c>
      <c r="I32" s="138">
        <v>34.409999999999997</v>
      </c>
      <c r="J32" s="70">
        <f t="shared" si="32"/>
        <v>5.0375999999999994</v>
      </c>
      <c r="K32" s="152">
        <f t="shared" si="33"/>
        <v>29.372399999999999</v>
      </c>
      <c r="L32" s="138">
        <v>27.62</v>
      </c>
      <c r="M32" s="153">
        <f t="shared" si="34"/>
        <v>5.5943999999999994</v>
      </c>
      <c r="N32" s="154">
        <f t="shared" si="35"/>
        <v>22.025600000000001</v>
      </c>
      <c r="O32" s="138">
        <v>21.51</v>
      </c>
      <c r="P32" s="70">
        <f t="shared" si="36"/>
        <v>5.6429999999999998</v>
      </c>
      <c r="Q32" s="155">
        <f t="shared" si="37"/>
        <v>15.867000000000001</v>
      </c>
      <c r="R32" s="138">
        <v>14.04</v>
      </c>
      <c r="S32" s="153">
        <f t="shared" si="38"/>
        <v>5.7059999999999995</v>
      </c>
      <c r="T32" s="155">
        <f t="shared" si="39"/>
        <v>8.3339999999999996</v>
      </c>
      <c r="U32" s="138">
        <v>9.85</v>
      </c>
      <c r="V32" s="70">
        <f t="shared" si="40"/>
        <v>5.1815999999999995</v>
      </c>
      <c r="W32" s="156">
        <f t="shared" si="41"/>
        <v>4.6684000000000001</v>
      </c>
      <c r="X32" s="138">
        <v>9.680000000000291</v>
      </c>
      <c r="Y32" s="153">
        <f t="shared" si="42"/>
        <v>5.0999999999999996</v>
      </c>
      <c r="Z32" s="155">
        <f t="shared" si="43"/>
        <v>4.5800000000002914</v>
      </c>
      <c r="AA32" s="138">
        <v>9.59</v>
      </c>
      <c r="AB32" s="139">
        <f t="shared" si="44"/>
        <v>4.9590000000000005</v>
      </c>
      <c r="AC32" s="156">
        <f t="shared" si="45"/>
        <v>4.6309999999999993</v>
      </c>
      <c r="AD32" s="138">
        <v>10.23</v>
      </c>
      <c r="AE32" s="153">
        <f t="shared" si="46"/>
        <v>5.3243999999999998</v>
      </c>
      <c r="AF32" s="155">
        <f t="shared" si="47"/>
        <v>4.9056000000000006</v>
      </c>
      <c r="AG32" s="138">
        <v>19.989999999999998</v>
      </c>
      <c r="AH32" s="153">
        <f t="shared" si="48"/>
        <v>5.8319999999999999</v>
      </c>
      <c r="AI32" s="156">
        <f t="shared" si="49"/>
        <v>14.157999999999998</v>
      </c>
      <c r="AJ32" s="138">
        <v>27.02</v>
      </c>
      <c r="AK32" s="139">
        <f t="shared" si="50"/>
        <v>5.6082000000000001</v>
      </c>
      <c r="AL32" s="155">
        <f t="shared" si="51"/>
        <v>21.411799999999999</v>
      </c>
      <c r="AM32" s="164">
        <v>29.88</v>
      </c>
      <c r="AN32" s="153">
        <f t="shared" si="52"/>
        <v>5.4077999999999999</v>
      </c>
      <c r="AO32" s="157">
        <f t="shared" si="53"/>
        <v>24.472200000000001</v>
      </c>
      <c r="AP32" s="158">
        <f t="shared" si="24"/>
        <v>253.97000000000031</v>
      </c>
      <c r="AQ32" s="83">
        <f t="shared" si="24"/>
        <v>65.397599999999997</v>
      </c>
      <c r="AR32" s="159">
        <f t="shared" si="25"/>
        <v>188.5724000000003</v>
      </c>
      <c r="AS32" s="160">
        <f t="shared" si="26"/>
        <v>82.184528219655832</v>
      </c>
      <c r="AT32" s="161">
        <f t="shared" si="27"/>
        <v>110.68642405752901</v>
      </c>
    </row>
    <row r="33" spans="1:46" x14ac:dyDescent="0.25">
      <c r="A33" s="106"/>
      <c r="B33" s="65" t="s">
        <v>45</v>
      </c>
      <c r="C33" s="148">
        <f t="shared" si="29"/>
        <v>64</v>
      </c>
      <c r="D33" s="149">
        <v>64</v>
      </c>
      <c r="E33" s="150">
        <v>2257.1999999999998</v>
      </c>
      <c r="F33" s="138">
        <v>33.97</v>
      </c>
      <c r="G33" s="151">
        <f t="shared" si="30"/>
        <v>4.9074</v>
      </c>
      <c r="H33" s="152">
        <f t="shared" si="31"/>
        <v>29.0626</v>
      </c>
      <c r="I33" s="138">
        <v>29.77</v>
      </c>
      <c r="J33" s="70">
        <f t="shared" si="32"/>
        <v>4.5384000000000002</v>
      </c>
      <c r="K33" s="152">
        <f t="shared" si="33"/>
        <v>25.2316</v>
      </c>
      <c r="L33" s="138">
        <v>23.83</v>
      </c>
      <c r="M33" s="153">
        <f t="shared" si="34"/>
        <v>4.8347999999999995</v>
      </c>
      <c r="N33" s="154">
        <f t="shared" si="35"/>
        <v>18.995199999999997</v>
      </c>
      <c r="O33" s="138">
        <v>19.32</v>
      </c>
      <c r="P33" s="70">
        <f t="shared" si="36"/>
        <v>4.5599999999999996</v>
      </c>
      <c r="Q33" s="155">
        <f t="shared" si="37"/>
        <v>14.760000000000002</v>
      </c>
      <c r="R33" s="138">
        <v>12.32</v>
      </c>
      <c r="S33" s="153">
        <f t="shared" si="38"/>
        <v>4.0818000000000003</v>
      </c>
      <c r="T33" s="155">
        <f t="shared" si="39"/>
        <v>8.2381999999999991</v>
      </c>
      <c r="U33" s="138">
        <v>8.4700000000000006</v>
      </c>
      <c r="V33" s="70">
        <f t="shared" si="40"/>
        <v>3.7002000000000002</v>
      </c>
      <c r="W33" s="156">
        <f t="shared" si="41"/>
        <v>4.7698</v>
      </c>
      <c r="X33" s="138">
        <v>8.0299999999997453</v>
      </c>
      <c r="Y33" s="153">
        <f t="shared" si="42"/>
        <v>3.7439999999999998</v>
      </c>
      <c r="Z33" s="155">
        <f t="shared" si="43"/>
        <v>4.2859999999997456</v>
      </c>
      <c r="AA33" s="138">
        <v>9.33</v>
      </c>
      <c r="AB33" s="139">
        <f t="shared" si="44"/>
        <v>4.4849999999999994</v>
      </c>
      <c r="AC33" s="156">
        <f t="shared" si="45"/>
        <v>4.8450000000000006</v>
      </c>
      <c r="AD33" s="138">
        <v>8.65</v>
      </c>
      <c r="AE33" s="153">
        <f t="shared" si="46"/>
        <v>3.9527999999999994</v>
      </c>
      <c r="AF33" s="155">
        <f t="shared" si="47"/>
        <v>4.6972000000000005</v>
      </c>
      <c r="AG33" s="138">
        <v>18.25</v>
      </c>
      <c r="AH33" s="153">
        <f t="shared" si="48"/>
        <v>4.9091999999999993</v>
      </c>
      <c r="AI33" s="156">
        <f t="shared" si="49"/>
        <v>13.340800000000002</v>
      </c>
      <c r="AJ33" s="138">
        <v>22.69</v>
      </c>
      <c r="AK33" s="139">
        <f t="shared" si="50"/>
        <v>5.0075999999999992</v>
      </c>
      <c r="AL33" s="155">
        <f t="shared" si="51"/>
        <v>17.682400000000001</v>
      </c>
      <c r="AM33" s="164">
        <v>25.71</v>
      </c>
      <c r="AN33" s="153">
        <f t="shared" si="52"/>
        <v>4.9127999999999998</v>
      </c>
      <c r="AO33" s="157">
        <f t="shared" si="53"/>
        <v>20.7972</v>
      </c>
      <c r="AP33" s="158">
        <f t="shared" si="24"/>
        <v>220.33999999999975</v>
      </c>
      <c r="AQ33" s="83">
        <f t="shared" si="24"/>
        <v>53.633999999999986</v>
      </c>
      <c r="AR33" s="159">
        <f t="shared" si="25"/>
        <v>166.70599999999976</v>
      </c>
      <c r="AS33" s="160">
        <f t="shared" si="26"/>
        <v>73.855218855218752</v>
      </c>
      <c r="AT33" s="161">
        <f t="shared" si="27"/>
        <v>97.616516037568559</v>
      </c>
    </row>
    <row r="34" spans="1:46" x14ac:dyDescent="0.25">
      <c r="A34" s="106"/>
      <c r="B34" s="65" t="s">
        <v>46</v>
      </c>
      <c r="C34" s="148">
        <f t="shared" si="29"/>
        <v>18</v>
      </c>
      <c r="D34" s="149">
        <v>18</v>
      </c>
      <c r="E34" s="150">
        <v>805.9</v>
      </c>
      <c r="F34" s="138">
        <v>13.99</v>
      </c>
      <c r="G34" s="151">
        <f t="shared" si="30"/>
        <v>3.2292000000000001</v>
      </c>
      <c r="H34" s="152">
        <f t="shared" si="31"/>
        <v>10.7608</v>
      </c>
      <c r="I34" s="138">
        <v>11.57</v>
      </c>
      <c r="J34" s="70">
        <f t="shared" si="32"/>
        <v>2.5878000000000001</v>
      </c>
      <c r="K34" s="152">
        <f t="shared" si="33"/>
        <v>8.9822000000000006</v>
      </c>
      <c r="L34" s="138">
        <v>9.4</v>
      </c>
      <c r="M34" s="153">
        <f t="shared" si="34"/>
        <v>2.7995999999999999</v>
      </c>
      <c r="N34" s="154">
        <f t="shared" si="35"/>
        <v>6.6004000000000005</v>
      </c>
      <c r="O34" s="138">
        <v>6.68</v>
      </c>
      <c r="P34" s="70">
        <f t="shared" si="36"/>
        <v>2.5289999999999999</v>
      </c>
      <c r="Q34" s="155">
        <f t="shared" si="37"/>
        <v>4.1509999999999998</v>
      </c>
      <c r="R34" s="138">
        <v>4.41</v>
      </c>
      <c r="S34" s="153">
        <f t="shared" si="38"/>
        <v>2.835</v>
      </c>
      <c r="T34" s="155">
        <f t="shared" si="39"/>
        <v>1.5750000000000002</v>
      </c>
      <c r="U34" s="138">
        <v>2.29</v>
      </c>
      <c r="V34" s="70">
        <f t="shared" si="40"/>
        <v>2.1132</v>
      </c>
      <c r="W34" s="156">
        <f t="shared" si="41"/>
        <v>0.17680000000000007</v>
      </c>
      <c r="X34" s="138">
        <v>2.1699999999998454</v>
      </c>
      <c r="Y34" s="153">
        <f t="shared" si="42"/>
        <v>2.1065999999999998</v>
      </c>
      <c r="Z34" s="155">
        <f t="shared" si="43"/>
        <v>6.339999999984558E-2</v>
      </c>
      <c r="AA34" s="138">
        <v>2.2999999999999998</v>
      </c>
      <c r="AB34" s="139">
        <f t="shared" si="44"/>
        <v>2.1779999999999999</v>
      </c>
      <c r="AC34" s="156">
        <f t="shared" si="45"/>
        <v>0.12199999999999989</v>
      </c>
      <c r="AD34" s="138">
        <v>2.2799999999999998</v>
      </c>
      <c r="AE34" s="153">
        <f t="shared" si="46"/>
        <v>2.1587999999999998</v>
      </c>
      <c r="AF34" s="155">
        <f t="shared" si="47"/>
        <v>0.12119999999999997</v>
      </c>
      <c r="AG34" s="138">
        <v>7.17</v>
      </c>
      <c r="AH34" s="153">
        <f t="shared" si="48"/>
        <v>2.2986</v>
      </c>
      <c r="AI34" s="156">
        <f t="shared" si="49"/>
        <v>4.8713999999999995</v>
      </c>
      <c r="AJ34" s="138">
        <v>8.91</v>
      </c>
      <c r="AK34" s="139">
        <f t="shared" si="50"/>
        <v>2.1881999999999997</v>
      </c>
      <c r="AL34" s="155">
        <f t="shared" si="51"/>
        <v>6.7218</v>
      </c>
      <c r="AM34" s="164">
        <v>10.43</v>
      </c>
      <c r="AN34" s="153">
        <f t="shared" si="52"/>
        <v>2.0549999999999997</v>
      </c>
      <c r="AO34" s="157">
        <f t="shared" si="53"/>
        <v>8.375</v>
      </c>
      <c r="AP34" s="158">
        <f t="shared" si="24"/>
        <v>81.599999999999852</v>
      </c>
      <c r="AQ34" s="83">
        <f t="shared" si="24"/>
        <v>29.078999999999997</v>
      </c>
      <c r="AR34" s="159">
        <f t="shared" si="25"/>
        <v>52.520999999999859</v>
      </c>
      <c r="AS34" s="160">
        <f t="shared" si="26"/>
        <v>65.170616701823874</v>
      </c>
      <c r="AT34" s="161">
        <f t="shared" si="27"/>
        <v>101.25325722794373</v>
      </c>
    </row>
    <row r="35" spans="1:46" x14ac:dyDescent="0.25">
      <c r="A35" s="106"/>
      <c r="B35" s="65" t="s">
        <v>47</v>
      </c>
      <c r="C35" s="148">
        <v>18</v>
      </c>
      <c r="D35" s="149">
        <v>18</v>
      </c>
      <c r="E35" s="150">
        <v>1199.5</v>
      </c>
      <c r="F35" s="138">
        <v>19.05</v>
      </c>
      <c r="G35" s="151">
        <f t="shared" si="30"/>
        <v>2.8691999999999998</v>
      </c>
      <c r="H35" s="152">
        <f t="shared" si="31"/>
        <v>16.180800000000001</v>
      </c>
      <c r="I35" s="138">
        <v>16.54</v>
      </c>
      <c r="J35" s="70">
        <f t="shared" si="32"/>
        <v>2.6133599999999997</v>
      </c>
      <c r="K35" s="152">
        <f t="shared" si="33"/>
        <v>13.926639999999999</v>
      </c>
      <c r="L35" s="138">
        <v>12.35</v>
      </c>
      <c r="M35" s="153">
        <f t="shared" si="34"/>
        <v>2.5746600000000002</v>
      </c>
      <c r="N35" s="154">
        <f t="shared" si="35"/>
        <v>9.7753399999999999</v>
      </c>
      <c r="O35" s="138">
        <v>8.9499999999999993</v>
      </c>
      <c r="P35" s="70">
        <f t="shared" si="36"/>
        <v>2.66106</v>
      </c>
      <c r="Q35" s="155">
        <f t="shared" si="37"/>
        <v>6.2889399999999993</v>
      </c>
      <c r="R35" s="138">
        <v>3.8</v>
      </c>
      <c r="S35" s="153">
        <f t="shared" si="38"/>
        <v>2.6720999999999995</v>
      </c>
      <c r="T35" s="155">
        <f t="shared" si="39"/>
        <v>1.1279000000000003</v>
      </c>
      <c r="U35" s="138">
        <v>2.69</v>
      </c>
      <c r="V35" s="70">
        <f t="shared" si="40"/>
        <v>2.3127599999999999</v>
      </c>
      <c r="W35" s="156">
        <f t="shared" si="41"/>
        <v>0.37724000000000002</v>
      </c>
      <c r="X35" s="138">
        <v>2.9</v>
      </c>
      <c r="Y35" s="153">
        <f t="shared" si="42"/>
        <v>2.6797199999999997</v>
      </c>
      <c r="Z35" s="155">
        <f t="shared" si="43"/>
        <v>0.22028000000000025</v>
      </c>
      <c r="AA35" s="138">
        <v>2.34</v>
      </c>
      <c r="AB35" s="139">
        <f t="shared" si="44"/>
        <v>2.29284</v>
      </c>
      <c r="AC35" s="156">
        <f t="shared" si="45"/>
        <v>4.7159999999999869E-2</v>
      </c>
      <c r="AD35" s="138">
        <v>2.66</v>
      </c>
      <c r="AE35" s="153">
        <f t="shared" si="46"/>
        <v>2.5324799999999996</v>
      </c>
      <c r="AF35" s="155">
        <f t="shared" si="47"/>
        <v>0.12752000000000052</v>
      </c>
      <c r="AG35" s="138">
        <v>8.66</v>
      </c>
      <c r="AH35" s="153">
        <f t="shared" si="48"/>
        <v>2.9943599999999999</v>
      </c>
      <c r="AI35" s="156">
        <f t="shared" si="49"/>
        <v>5.6656399999999998</v>
      </c>
      <c r="AJ35" s="138">
        <v>12.96</v>
      </c>
      <c r="AK35" s="139">
        <f t="shared" si="50"/>
        <v>3.1739999999999999</v>
      </c>
      <c r="AL35" s="155">
        <f t="shared" si="51"/>
        <v>9.7860000000000014</v>
      </c>
      <c r="AM35" s="164">
        <v>14.78</v>
      </c>
      <c r="AN35" s="153">
        <f t="shared" si="52"/>
        <v>2.5287000000000002</v>
      </c>
      <c r="AO35" s="157">
        <f t="shared" si="53"/>
        <v>12.251299999999999</v>
      </c>
      <c r="AP35" s="158">
        <f t="shared" si="24"/>
        <v>107.68</v>
      </c>
      <c r="AQ35" s="83">
        <f t="shared" si="24"/>
        <v>31.905239999999999</v>
      </c>
      <c r="AR35" s="159">
        <f t="shared" si="25"/>
        <v>75.774760000000015</v>
      </c>
      <c r="AS35" s="160">
        <f t="shared" si="26"/>
        <v>63.171954981242195</v>
      </c>
      <c r="AT35" s="161">
        <f t="shared" si="27"/>
        <v>89.770737807419763</v>
      </c>
    </row>
    <row r="36" spans="1:46" x14ac:dyDescent="0.25">
      <c r="A36" s="106"/>
      <c r="B36" s="65" t="s">
        <v>48</v>
      </c>
      <c r="C36" s="148">
        <v>18</v>
      </c>
      <c r="D36" s="149">
        <v>18</v>
      </c>
      <c r="E36" s="150">
        <v>1173.2</v>
      </c>
      <c r="F36" s="138">
        <v>20.02</v>
      </c>
      <c r="G36" s="151">
        <f t="shared" si="30"/>
        <v>4.5785999999999998</v>
      </c>
      <c r="H36" s="152">
        <f t="shared" si="31"/>
        <v>15.4414</v>
      </c>
      <c r="I36" s="138">
        <v>16.940000000000001</v>
      </c>
      <c r="J36" s="70">
        <f t="shared" si="32"/>
        <v>3.9125999999999994</v>
      </c>
      <c r="K36" s="152">
        <f t="shared" si="33"/>
        <v>13.027400000000002</v>
      </c>
      <c r="L36" s="138">
        <v>13.76</v>
      </c>
      <c r="M36" s="153">
        <f t="shared" si="34"/>
        <v>4.1616</v>
      </c>
      <c r="N36" s="154">
        <f t="shared" si="35"/>
        <v>9.5983999999999998</v>
      </c>
      <c r="O36" s="138">
        <v>11.81</v>
      </c>
      <c r="P36" s="70">
        <f t="shared" si="36"/>
        <v>4.2906000000000004</v>
      </c>
      <c r="Q36" s="155">
        <f t="shared" si="37"/>
        <v>7.5194000000000001</v>
      </c>
      <c r="R36" s="138">
        <v>7.37</v>
      </c>
      <c r="S36" s="153">
        <f t="shared" si="38"/>
        <v>4.242</v>
      </c>
      <c r="T36" s="155">
        <f t="shared" si="39"/>
        <v>3.1280000000000001</v>
      </c>
      <c r="U36" s="138">
        <v>4.0599999999999996</v>
      </c>
      <c r="V36" s="70">
        <f t="shared" si="40"/>
        <v>3.7481999999999998</v>
      </c>
      <c r="W36" s="156">
        <f t="shared" si="41"/>
        <v>0.31179999999999986</v>
      </c>
      <c r="X36" s="138">
        <v>3.78</v>
      </c>
      <c r="Y36" s="153">
        <f t="shared" si="42"/>
        <v>3.4817999999999998</v>
      </c>
      <c r="Z36" s="155">
        <f t="shared" si="43"/>
        <v>0.29820000000000002</v>
      </c>
      <c r="AA36" s="138">
        <v>3.34</v>
      </c>
      <c r="AB36" s="139">
        <f t="shared" si="44"/>
        <v>3.1481999999999997</v>
      </c>
      <c r="AC36" s="156">
        <f t="shared" si="45"/>
        <v>0.19180000000000019</v>
      </c>
      <c r="AD36" s="138">
        <v>4.17</v>
      </c>
      <c r="AE36" s="153">
        <f t="shared" si="46"/>
        <v>3.8531999999999997</v>
      </c>
      <c r="AF36" s="155">
        <f t="shared" si="47"/>
        <v>0.31680000000000019</v>
      </c>
      <c r="AG36" s="138">
        <v>10.63</v>
      </c>
      <c r="AH36" s="153">
        <f t="shared" si="48"/>
        <v>4.3259999999999996</v>
      </c>
      <c r="AI36" s="156">
        <f t="shared" si="49"/>
        <v>6.3040000000000012</v>
      </c>
      <c r="AJ36" s="138">
        <v>13.75</v>
      </c>
      <c r="AK36" s="139">
        <f t="shared" si="50"/>
        <v>4.08</v>
      </c>
      <c r="AL36" s="155">
        <f t="shared" si="51"/>
        <v>9.67</v>
      </c>
      <c r="AM36" s="164">
        <v>15.81</v>
      </c>
      <c r="AN36" s="153">
        <f t="shared" si="52"/>
        <v>3.8087999999999997</v>
      </c>
      <c r="AO36" s="157">
        <f t="shared" si="53"/>
        <v>12.001200000000001</v>
      </c>
      <c r="AP36" s="158">
        <f t="shared" si="24"/>
        <v>125.44000000000001</v>
      </c>
      <c r="AQ36" s="83">
        <f t="shared" si="24"/>
        <v>47.631599999999999</v>
      </c>
      <c r="AR36" s="159">
        <f t="shared" si="25"/>
        <v>77.808400000000006</v>
      </c>
      <c r="AS36" s="160">
        <f t="shared" si="26"/>
        <v>66.321513808387323</v>
      </c>
      <c r="AT36" s="161">
        <f t="shared" si="27"/>
        <v>106.92124105011933</v>
      </c>
    </row>
    <row r="37" spans="1:46" x14ac:dyDescent="0.25">
      <c r="A37" s="106"/>
      <c r="B37" s="165" t="s">
        <v>49</v>
      </c>
      <c r="C37" s="148">
        <v>0</v>
      </c>
      <c r="D37" s="166">
        <v>21</v>
      </c>
      <c r="E37" s="167">
        <v>1322</v>
      </c>
      <c r="F37" s="138">
        <v>14.363000000000001</v>
      </c>
      <c r="G37" s="151">
        <f t="shared" si="30"/>
        <v>0</v>
      </c>
      <c r="H37" s="152">
        <f t="shared" si="31"/>
        <v>14.363000000000001</v>
      </c>
      <c r="I37" s="138">
        <v>13.108666666666668</v>
      </c>
      <c r="J37" s="70">
        <f t="shared" si="32"/>
        <v>0</v>
      </c>
      <c r="K37" s="152">
        <f t="shared" si="33"/>
        <v>13.108666666666668</v>
      </c>
      <c r="L37" s="138">
        <v>10.264333333333333</v>
      </c>
      <c r="M37" s="153">
        <f t="shared" si="34"/>
        <v>0</v>
      </c>
      <c r="N37" s="154">
        <f t="shared" si="35"/>
        <v>10.264333333333333</v>
      </c>
      <c r="O37" s="138">
        <v>6.6691666666666665</v>
      </c>
      <c r="P37" s="70">
        <f t="shared" si="36"/>
        <v>0</v>
      </c>
      <c r="Q37" s="155">
        <f t="shared" si="37"/>
        <v>6.6691666666666665</v>
      </c>
      <c r="R37" s="168">
        <v>2.1800000000000002</v>
      </c>
      <c r="S37" s="153">
        <f t="shared" si="38"/>
        <v>0</v>
      </c>
      <c r="T37" s="155">
        <f t="shared" si="39"/>
        <v>2.1800000000000002</v>
      </c>
      <c r="U37" s="168">
        <v>0</v>
      </c>
      <c r="V37" s="70">
        <f t="shared" si="40"/>
        <v>0</v>
      </c>
      <c r="W37" s="156">
        <f t="shared" si="41"/>
        <v>0</v>
      </c>
      <c r="X37" s="138">
        <v>0</v>
      </c>
      <c r="Y37" s="153">
        <f t="shared" si="42"/>
        <v>0</v>
      </c>
      <c r="Z37" s="155">
        <f t="shared" si="43"/>
        <v>0</v>
      </c>
      <c r="AA37" s="138">
        <v>0</v>
      </c>
      <c r="AB37" s="139">
        <f t="shared" si="44"/>
        <v>0</v>
      </c>
      <c r="AC37" s="156">
        <f t="shared" si="45"/>
        <v>0</v>
      </c>
      <c r="AD37" s="138">
        <v>0</v>
      </c>
      <c r="AE37" s="153">
        <f t="shared" si="46"/>
        <v>0</v>
      </c>
      <c r="AF37" s="155">
        <f t="shared" si="47"/>
        <v>0</v>
      </c>
      <c r="AG37" s="138">
        <v>6.2893333333333343</v>
      </c>
      <c r="AH37" s="153">
        <f t="shared" si="48"/>
        <v>0</v>
      </c>
      <c r="AI37" s="156">
        <f t="shared" si="49"/>
        <v>6.2893333333333343</v>
      </c>
      <c r="AJ37" s="138">
        <v>9.6283333333333339</v>
      </c>
      <c r="AK37" s="139">
        <f t="shared" si="50"/>
        <v>0</v>
      </c>
      <c r="AL37" s="155">
        <f t="shared" si="51"/>
        <v>9.6283333333333339</v>
      </c>
      <c r="AM37" s="138">
        <v>11.439166666666667</v>
      </c>
      <c r="AN37" s="153">
        <f t="shared" si="52"/>
        <v>0</v>
      </c>
      <c r="AO37" s="157">
        <f t="shared" si="53"/>
        <v>11.439166666666667</v>
      </c>
      <c r="AP37" s="158">
        <f t="shared" si="24"/>
        <v>73.942000000000007</v>
      </c>
      <c r="AQ37" s="83">
        <f t="shared" si="24"/>
        <v>0</v>
      </c>
      <c r="AR37" s="159">
        <f t="shared" si="25"/>
        <v>73.942000000000007</v>
      </c>
      <c r="AS37" s="160">
        <f t="shared" si="26"/>
        <v>55.93192133131619</v>
      </c>
      <c r="AT37" s="161">
        <f t="shared" si="27"/>
        <v>55.93192133131619</v>
      </c>
    </row>
    <row r="38" spans="1:46" x14ac:dyDescent="0.25">
      <c r="A38" s="106"/>
      <c r="B38" s="165" t="s">
        <v>50</v>
      </c>
      <c r="C38" s="148">
        <v>18</v>
      </c>
      <c r="D38" s="166">
        <v>18</v>
      </c>
      <c r="E38" s="167">
        <v>1238.4000000000001</v>
      </c>
      <c r="F38" s="138">
        <v>19.786666666666665</v>
      </c>
      <c r="G38" s="151">
        <f t="shared" si="30"/>
        <v>1.92</v>
      </c>
      <c r="H38" s="152">
        <f t="shared" si="31"/>
        <v>17.866666666666667</v>
      </c>
      <c r="I38" s="138">
        <v>17.225000000000001</v>
      </c>
      <c r="J38" s="70">
        <f t="shared" si="32"/>
        <v>1.74</v>
      </c>
      <c r="K38" s="152">
        <f t="shared" si="33"/>
        <v>15.485000000000001</v>
      </c>
      <c r="L38" s="138">
        <v>13.868333333333334</v>
      </c>
      <c r="M38" s="153">
        <f t="shared" si="34"/>
        <v>2.04</v>
      </c>
      <c r="N38" s="154">
        <f t="shared" si="35"/>
        <v>11.828333333333333</v>
      </c>
      <c r="O38" s="138">
        <v>10.7325</v>
      </c>
      <c r="P38" s="70">
        <f t="shared" si="36"/>
        <v>1.92</v>
      </c>
      <c r="Q38" s="155">
        <f t="shared" si="37"/>
        <v>8.8125</v>
      </c>
      <c r="R38" s="168">
        <v>5.79</v>
      </c>
      <c r="S38" s="153">
        <f t="shared" si="38"/>
        <v>1.98</v>
      </c>
      <c r="T38" s="155">
        <f t="shared" si="39"/>
        <v>3.81</v>
      </c>
      <c r="U38" s="168">
        <v>3.31</v>
      </c>
      <c r="V38" s="70">
        <f t="shared" si="40"/>
        <v>1.92</v>
      </c>
      <c r="W38" s="156">
        <f t="shared" si="41"/>
        <v>1.3900000000000001</v>
      </c>
      <c r="X38" s="138">
        <v>3.18</v>
      </c>
      <c r="Y38" s="153">
        <f t="shared" si="42"/>
        <v>1.8599999999999999</v>
      </c>
      <c r="Z38" s="155">
        <f t="shared" si="43"/>
        <v>1.3200000000000003</v>
      </c>
      <c r="AA38" s="138">
        <v>3.0033333333333334</v>
      </c>
      <c r="AB38" s="139">
        <f t="shared" si="44"/>
        <v>1.98</v>
      </c>
      <c r="AC38" s="156">
        <f t="shared" si="45"/>
        <v>1.0233333333333334</v>
      </c>
      <c r="AD38" s="138">
        <v>3.6216666666666666</v>
      </c>
      <c r="AE38" s="153">
        <f t="shared" si="46"/>
        <v>2.1</v>
      </c>
      <c r="AF38" s="155">
        <f t="shared" si="47"/>
        <v>1.5216666666666665</v>
      </c>
      <c r="AG38" s="138">
        <v>9.1866666666666674</v>
      </c>
      <c r="AH38" s="153">
        <f t="shared" si="48"/>
        <v>1.68</v>
      </c>
      <c r="AI38" s="156">
        <f t="shared" si="49"/>
        <v>7.5066666666666677</v>
      </c>
      <c r="AJ38" s="138">
        <v>13.691666666666666</v>
      </c>
      <c r="AK38" s="139">
        <f t="shared" si="50"/>
        <v>1.8599999999999999</v>
      </c>
      <c r="AL38" s="155">
        <f t="shared" si="51"/>
        <v>11.831666666666667</v>
      </c>
      <c r="AM38" s="138">
        <v>15.564333333333334</v>
      </c>
      <c r="AN38" s="153">
        <f t="shared" si="52"/>
        <v>1.98</v>
      </c>
      <c r="AO38" s="157">
        <f t="shared" si="53"/>
        <v>13.584333333333333</v>
      </c>
      <c r="AP38" s="158">
        <f t="shared" si="24"/>
        <v>118.96016666666668</v>
      </c>
      <c r="AQ38" s="83">
        <f t="shared" si="24"/>
        <v>22.98</v>
      </c>
      <c r="AR38" s="159">
        <f t="shared" si="25"/>
        <v>95.980166666666676</v>
      </c>
      <c r="AS38" s="160">
        <f t="shared" si="26"/>
        <v>77.503364556416884</v>
      </c>
      <c r="AT38" s="161">
        <f t="shared" si="27"/>
        <v>96.059566106804482</v>
      </c>
    </row>
    <row r="39" spans="1:46" ht="15.75" thickBot="1" x14ac:dyDescent="0.3">
      <c r="A39" s="106"/>
      <c r="B39" s="169" t="s">
        <v>51</v>
      </c>
      <c r="C39" s="170">
        <v>0</v>
      </c>
      <c r="D39" s="171">
        <v>18</v>
      </c>
      <c r="E39" s="172">
        <v>933.1</v>
      </c>
      <c r="F39" s="173">
        <v>11.041666666666666</v>
      </c>
      <c r="G39" s="174">
        <f t="shared" si="30"/>
        <v>0</v>
      </c>
      <c r="H39" s="175">
        <f t="shared" si="31"/>
        <v>11.041666666666666</v>
      </c>
      <c r="I39" s="173">
        <v>10.008166666666668</v>
      </c>
      <c r="J39" s="176">
        <f t="shared" si="32"/>
        <v>0</v>
      </c>
      <c r="K39" s="175">
        <f t="shared" si="33"/>
        <v>10.008166666666668</v>
      </c>
      <c r="L39" s="173">
        <v>7.0490000000000004</v>
      </c>
      <c r="M39" s="177">
        <f t="shared" si="34"/>
        <v>0</v>
      </c>
      <c r="N39" s="178">
        <f t="shared" si="35"/>
        <v>7.0490000000000004</v>
      </c>
      <c r="O39" s="173">
        <v>4.487333333333333</v>
      </c>
      <c r="P39" s="176">
        <f t="shared" si="36"/>
        <v>0</v>
      </c>
      <c r="Q39" s="179">
        <f t="shared" si="37"/>
        <v>4.487333333333333</v>
      </c>
      <c r="R39" s="180">
        <v>1.1100000000000001</v>
      </c>
      <c r="S39" s="177">
        <f t="shared" si="38"/>
        <v>0</v>
      </c>
      <c r="T39" s="179">
        <f t="shared" si="39"/>
        <v>1.1100000000000001</v>
      </c>
      <c r="U39" s="180">
        <v>0</v>
      </c>
      <c r="V39" s="176">
        <f t="shared" si="40"/>
        <v>0</v>
      </c>
      <c r="W39" s="181">
        <f t="shared" si="41"/>
        <v>0</v>
      </c>
      <c r="X39" s="173">
        <v>0</v>
      </c>
      <c r="Y39" s="177">
        <f t="shared" si="42"/>
        <v>0</v>
      </c>
      <c r="Z39" s="179">
        <f t="shared" si="43"/>
        <v>0</v>
      </c>
      <c r="AA39" s="173">
        <v>0</v>
      </c>
      <c r="AB39" s="182">
        <f t="shared" si="44"/>
        <v>0</v>
      </c>
      <c r="AC39" s="181">
        <f t="shared" si="45"/>
        <v>0</v>
      </c>
      <c r="AD39" s="173">
        <v>0</v>
      </c>
      <c r="AE39" s="177">
        <f t="shared" si="46"/>
        <v>0</v>
      </c>
      <c r="AF39" s="179">
        <f t="shared" si="47"/>
        <v>0</v>
      </c>
      <c r="AG39" s="173">
        <v>6.9695</v>
      </c>
      <c r="AH39" s="177">
        <f t="shared" si="48"/>
        <v>0</v>
      </c>
      <c r="AI39" s="181">
        <f t="shared" si="49"/>
        <v>6.9695</v>
      </c>
      <c r="AJ39" s="173">
        <v>9.3633333333333333</v>
      </c>
      <c r="AK39" s="182">
        <f t="shared" si="50"/>
        <v>0</v>
      </c>
      <c r="AL39" s="179">
        <f t="shared" si="51"/>
        <v>9.3633333333333333</v>
      </c>
      <c r="AM39" s="173">
        <v>10.396833333333333</v>
      </c>
      <c r="AN39" s="177">
        <f t="shared" si="52"/>
        <v>0</v>
      </c>
      <c r="AO39" s="183">
        <f t="shared" si="53"/>
        <v>10.396833333333333</v>
      </c>
      <c r="AP39" s="184">
        <f t="shared" si="24"/>
        <v>60.42583333333333</v>
      </c>
      <c r="AQ39" s="97">
        <f t="shared" si="24"/>
        <v>0</v>
      </c>
      <c r="AR39" s="185">
        <f t="shared" si="25"/>
        <v>60.42583333333333</v>
      </c>
      <c r="AS39" s="186">
        <f t="shared" si="26"/>
        <v>64.758153824170321</v>
      </c>
      <c r="AT39" s="187">
        <f t="shared" si="27"/>
        <v>64.758153824170321</v>
      </c>
    </row>
    <row r="40" spans="1:46" ht="17.25" customHeight="1" thickBot="1" x14ac:dyDescent="0.3">
      <c r="A40" s="106"/>
      <c r="B40" s="106"/>
      <c r="C40" s="106"/>
      <c r="D40" s="106"/>
      <c r="E40" s="106"/>
      <c r="F40" s="107"/>
      <c r="G40" s="108"/>
      <c r="H40" s="107"/>
      <c r="I40" s="107"/>
      <c r="J40" s="108"/>
      <c r="K40" s="107"/>
      <c r="L40" s="107"/>
      <c r="M40" s="107"/>
      <c r="N40" s="109"/>
      <c r="O40" s="108"/>
      <c r="P40" s="108"/>
      <c r="Q40" s="108"/>
      <c r="R40" s="107"/>
      <c r="S40" s="107"/>
      <c r="T40" s="108"/>
      <c r="U40" s="108"/>
      <c r="V40" s="108"/>
      <c r="W40" s="108"/>
      <c r="X40" s="107"/>
      <c r="Y40" s="107"/>
      <c r="Z40" s="108"/>
      <c r="AA40" s="107"/>
      <c r="AB40" s="107"/>
      <c r="AC40" s="108"/>
      <c r="AD40" s="107"/>
      <c r="AE40" s="107"/>
      <c r="AF40" s="108"/>
      <c r="AG40" s="107"/>
      <c r="AH40" s="107"/>
      <c r="AI40" s="108"/>
      <c r="AJ40" s="107"/>
      <c r="AK40" s="107"/>
      <c r="AL40" s="108"/>
      <c r="AM40" s="107"/>
      <c r="AN40" s="107"/>
      <c r="AO40" s="107"/>
      <c r="AP40" s="107"/>
      <c r="AQ40" s="107"/>
      <c r="AR40" s="188" t="s">
        <v>32</v>
      </c>
      <c r="AS40" s="113">
        <f>AVERAGE(AS22:AS39)</f>
        <v>71.045184104037673</v>
      </c>
      <c r="AT40" s="189">
        <f>AVERAGE(AT22:AT39)</f>
        <v>97.687760321526468</v>
      </c>
    </row>
    <row r="41" spans="1:46" x14ac:dyDescent="0.25">
      <c r="A41" s="106"/>
      <c r="B41" s="106"/>
      <c r="C41" s="219" t="s">
        <v>72</v>
      </c>
      <c r="D41" s="220"/>
      <c r="E41" s="220"/>
      <c r="F41" s="220"/>
      <c r="G41" s="220"/>
      <c r="H41" s="221"/>
      <c r="I41" s="106"/>
      <c r="J41" s="190"/>
      <c r="K41" s="106"/>
      <c r="L41" s="106"/>
      <c r="M41" s="106"/>
      <c r="N41" s="191"/>
      <c r="O41" s="190"/>
      <c r="P41" s="190"/>
      <c r="Q41" s="190"/>
      <c r="R41" s="106"/>
      <c r="S41" s="106"/>
      <c r="T41" s="190"/>
      <c r="U41" s="190"/>
      <c r="V41" s="190"/>
      <c r="W41" s="190"/>
      <c r="X41" s="106"/>
      <c r="Y41" s="106"/>
      <c r="Z41" s="190"/>
      <c r="AA41" s="106"/>
      <c r="AB41" s="106"/>
      <c r="AC41" s="190"/>
      <c r="AD41" s="106"/>
      <c r="AE41" s="106"/>
      <c r="AF41" s="190"/>
      <c r="AG41" s="106"/>
      <c r="AH41" s="106"/>
      <c r="AI41" s="190"/>
      <c r="AJ41" s="106"/>
      <c r="AK41" s="106"/>
      <c r="AL41" s="190"/>
      <c r="AM41" s="106"/>
      <c r="AN41" s="106"/>
      <c r="AO41" s="106"/>
      <c r="AP41" s="106"/>
      <c r="AQ41" s="106"/>
      <c r="AR41" s="192"/>
      <c r="AS41" s="116"/>
      <c r="AT41" s="116"/>
    </row>
    <row r="42" spans="1:46" x14ac:dyDescent="0.25">
      <c r="A42" s="106"/>
      <c r="B42" s="106"/>
      <c r="C42" s="222" t="s">
        <v>73</v>
      </c>
      <c r="D42" s="223"/>
      <c r="E42" s="223"/>
      <c r="F42" s="223"/>
      <c r="G42" s="223"/>
      <c r="H42" s="224"/>
      <c r="I42" s="106"/>
      <c r="J42" s="190"/>
      <c r="K42" s="106"/>
      <c r="L42" s="106"/>
      <c r="M42" s="106"/>
      <c r="N42" s="191"/>
      <c r="O42" s="190"/>
      <c r="P42" s="190"/>
      <c r="Q42" s="190"/>
      <c r="R42" s="106"/>
      <c r="S42" s="106"/>
      <c r="T42" s="190"/>
      <c r="U42" s="190"/>
      <c r="V42" s="190"/>
      <c r="W42" s="190"/>
      <c r="X42" s="106"/>
      <c r="Y42" s="106"/>
      <c r="Z42" s="190"/>
      <c r="AA42" s="106"/>
      <c r="AB42" s="106"/>
      <c r="AC42" s="190"/>
      <c r="AD42" s="106"/>
      <c r="AE42" s="106"/>
      <c r="AF42" s="190"/>
      <c r="AG42" s="106"/>
      <c r="AH42" s="106"/>
      <c r="AI42" s="190"/>
      <c r="AJ42" s="106"/>
      <c r="AK42" s="106"/>
      <c r="AL42" s="190"/>
      <c r="AM42" s="106"/>
      <c r="AN42" s="106"/>
      <c r="AO42" s="106"/>
      <c r="AP42" s="106"/>
      <c r="AQ42" s="106"/>
      <c r="AR42" s="192"/>
      <c r="AS42" s="116"/>
      <c r="AT42" s="116"/>
    </row>
    <row r="43" spans="1:46" hidden="1" x14ac:dyDescent="0.25">
      <c r="A43" s="106"/>
      <c r="B43" s="106"/>
      <c r="C43" s="106"/>
      <c r="D43" s="193" t="s">
        <v>52</v>
      </c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0"/>
      <c r="Q43" s="190"/>
      <c r="R43" s="106"/>
      <c r="S43" s="106"/>
      <c r="T43" s="190"/>
      <c r="U43" s="190"/>
      <c r="V43" s="190"/>
      <c r="W43" s="190"/>
      <c r="X43" s="106"/>
      <c r="Y43" s="106"/>
      <c r="Z43" s="190"/>
      <c r="AA43" s="106"/>
      <c r="AB43" s="106"/>
      <c r="AC43" s="190"/>
      <c r="AD43" s="106"/>
      <c r="AE43" s="106"/>
      <c r="AF43" s="190"/>
      <c r="AG43" s="106"/>
      <c r="AH43" s="106"/>
      <c r="AI43" s="190"/>
      <c r="AJ43" s="106"/>
      <c r="AK43" s="106"/>
      <c r="AL43" s="190"/>
      <c r="AM43" s="106"/>
      <c r="AN43" s="106"/>
      <c r="AO43" s="106"/>
      <c r="AP43" s="106"/>
      <c r="AQ43" s="106"/>
      <c r="AR43" s="192"/>
      <c r="AS43" s="116"/>
      <c r="AT43" s="116"/>
    </row>
    <row r="44" spans="1:46" hidden="1" x14ac:dyDescent="0.25">
      <c r="D44" t="s">
        <v>53</v>
      </c>
      <c r="E44" t="s">
        <v>54</v>
      </c>
      <c r="F44" t="s">
        <v>55</v>
      </c>
      <c r="G44" s="114" t="s">
        <v>56</v>
      </c>
      <c r="H44" t="s">
        <v>57</v>
      </c>
      <c r="I44" t="s">
        <v>58</v>
      </c>
      <c r="J44" s="114" t="s">
        <v>59</v>
      </c>
      <c r="K44" t="s">
        <v>60</v>
      </c>
      <c r="L44" t="s">
        <v>61</v>
      </c>
      <c r="M44" t="s">
        <v>62</v>
      </c>
      <c r="N44" s="115" t="s">
        <v>63</v>
      </c>
      <c r="O44" s="114" t="s">
        <v>64</v>
      </c>
    </row>
    <row r="45" spans="1:46" hidden="1" x14ac:dyDescent="0.25">
      <c r="A45" s="194"/>
      <c r="B45" s="194" t="s">
        <v>22</v>
      </c>
      <c r="C45" s="194"/>
      <c r="D45" s="195">
        <v>141.72999999999999</v>
      </c>
      <c r="E45" s="195">
        <v>149</v>
      </c>
      <c r="F45" s="195">
        <v>120</v>
      </c>
      <c r="G45" s="195">
        <v>140</v>
      </c>
      <c r="H45" s="195">
        <v>135</v>
      </c>
      <c r="I45" s="196">
        <v>120</v>
      </c>
      <c r="J45" s="195">
        <v>123</v>
      </c>
      <c r="K45" s="195">
        <v>115</v>
      </c>
      <c r="L45" s="195">
        <v>129</v>
      </c>
      <c r="M45" s="196">
        <v>138</v>
      </c>
      <c r="N45" s="195">
        <v>132</v>
      </c>
      <c r="O45" s="195">
        <v>136</v>
      </c>
      <c r="P45" s="197"/>
    </row>
    <row r="46" spans="1:46" hidden="1" x14ac:dyDescent="0.25">
      <c r="B46" t="s">
        <v>23</v>
      </c>
      <c r="D46" s="195">
        <v>32.96</v>
      </c>
      <c r="E46" s="195">
        <v>27.62</v>
      </c>
      <c r="F46" s="195">
        <v>31.37</v>
      </c>
      <c r="G46" s="195">
        <v>27.85</v>
      </c>
      <c r="H46" s="195">
        <v>33.71</v>
      </c>
      <c r="I46" s="195">
        <v>31.15</v>
      </c>
      <c r="J46" s="195">
        <v>29.36</v>
      </c>
      <c r="K46" s="195">
        <v>32.380000000000003</v>
      </c>
      <c r="L46" s="195">
        <v>38.54</v>
      </c>
      <c r="M46" s="195">
        <v>37.46</v>
      </c>
      <c r="N46" s="195">
        <v>34.76</v>
      </c>
      <c r="O46" s="195">
        <v>41</v>
      </c>
    </row>
    <row r="47" spans="1:46" hidden="1" x14ac:dyDescent="0.25">
      <c r="B47" t="s">
        <v>24</v>
      </c>
      <c r="D47" s="195">
        <v>49.6</v>
      </c>
      <c r="E47" s="195">
        <v>39.83</v>
      </c>
      <c r="F47" s="195">
        <v>43.56</v>
      </c>
      <c r="G47" s="195">
        <v>41.86</v>
      </c>
      <c r="H47" s="195">
        <v>44.85</v>
      </c>
      <c r="I47" s="195">
        <v>35.86</v>
      </c>
      <c r="J47" s="195">
        <v>34.19</v>
      </c>
      <c r="K47" s="195">
        <v>36.21</v>
      </c>
      <c r="L47" s="195">
        <v>51.36</v>
      </c>
      <c r="M47" s="195">
        <v>39.36</v>
      </c>
      <c r="N47" s="195">
        <v>46.28</v>
      </c>
      <c r="O47" s="195">
        <v>62</v>
      </c>
    </row>
    <row r="48" spans="1:46" hidden="1" x14ac:dyDescent="0.25">
      <c r="B48" t="s">
        <v>25</v>
      </c>
      <c r="D48" s="195">
        <v>167.08</v>
      </c>
      <c r="E48" s="195">
        <v>143.99</v>
      </c>
      <c r="F48" s="195">
        <v>156.25</v>
      </c>
      <c r="G48" s="195">
        <v>141.74</v>
      </c>
      <c r="H48" s="195">
        <v>142.96</v>
      </c>
      <c r="I48" s="195">
        <v>126.97</v>
      </c>
      <c r="J48" s="195">
        <v>111.96</v>
      </c>
      <c r="K48" s="195">
        <v>119.18</v>
      </c>
      <c r="L48" s="195">
        <v>141.94999999999999</v>
      </c>
      <c r="M48" s="195">
        <v>127.99</v>
      </c>
      <c r="N48" s="195">
        <v>136.69</v>
      </c>
      <c r="O48" s="195">
        <v>174.31999999999971</v>
      </c>
    </row>
    <row r="49" spans="2:15" hidden="1" x14ac:dyDescent="0.25">
      <c r="B49" t="s">
        <v>26</v>
      </c>
      <c r="D49">
        <v>0</v>
      </c>
      <c r="E49">
        <v>0</v>
      </c>
      <c r="F49">
        <v>0</v>
      </c>
      <c r="G49" s="114">
        <v>0</v>
      </c>
      <c r="H49">
        <v>0</v>
      </c>
      <c r="I49">
        <v>0</v>
      </c>
      <c r="J49" s="114">
        <v>0</v>
      </c>
      <c r="K49">
        <v>0</v>
      </c>
      <c r="L49">
        <v>0</v>
      </c>
      <c r="M49">
        <v>0</v>
      </c>
      <c r="N49" s="115">
        <v>0</v>
      </c>
      <c r="O49" s="114">
        <v>0</v>
      </c>
    </row>
    <row r="50" spans="2:15" hidden="1" x14ac:dyDescent="0.25">
      <c r="B50" t="s">
        <v>27</v>
      </c>
      <c r="D50">
        <v>0</v>
      </c>
      <c r="E50">
        <v>0</v>
      </c>
      <c r="F50">
        <v>0</v>
      </c>
      <c r="G50" s="114">
        <v>0</v>
      </c>
      <c r="H50">
        <v>0</v>
      </c>
      <c r="I50">
        <v>0</v>
      </c>
      <c r="J50" s="114">
        <v>0</v>
      </c>
      <c r="K50">
        <v>0</v>
      </c>
      <c r="L50">
        <v>0</v>
      </c>
      <c r="M50">
        <v>0</v>
      </c>
      <c r="N50" s="115">
        <v>0</v>
      </c>
      <c r="O50" s="114">
        <v>0</v>
      </c>
    </row>
    <row r="51" spans="2:15" hidden="1" x14ac:dyDescent="0.25">
      <c r="B51" t="s">
        <v>28</v>
      </c>
      <c r="D51">
        <v>0</v>
      </c>
      <c r="E51">
        <v>0</v>
      </c>
      <c r="F51">
        <v>0</v>
      </c>
      <c r="G51" s="114">
        <v>0</v>
      </c>
      <c r="H51">
        <v>0</v>
      </c>
      <c r="I51">
        <v>0</v>
      </c>
      <c r="J51" s="114">
        <v>0</v>
      </c>
      <c r="K51">
        <v>0</v>
      </c>
      <c r="L51">
        <v>0</v>
      </c>
      <c r="M51">
        <v>0</v>
      </c>
      <c r="N51" s="115">
        <v>0</v>
      </c>
      <c r="O51" s="114">
        <v>0</v>
      </c>
    </row>
    <row r="52" spans="2:15" hidden="1" x14ac:dyDescent="0.25">
      <c r="B52" t="s">
        <v>29</v>
      </c>
      <c r="D52">
        <v>0</v>
      </c>
      <c r="E52">
        <v>0</v>
      </c>
      <c r="F52">
        <v>0</v>
      </c>
      <c r="G52" s="114">
        <v>0</v>
      </c>
      <c r="H52">
        <v>0</v>
      </c>
      <c r="I52">
        <v>0</v>
      </c>
      <c r="J52" s="114">
        <v>0</v>
      </c>
      <c r="K52">
        <v>0</v>
      </c>
      <c r="L52">
        <v>0</v>
      </c>
      <c r="M52">
        <v>0</v>
      </c>
      <c r="N52" s="115">
        <v>0</v>
      </c>
      <c r="O52" s="114">
        <v>0</v>
      </c>
    </row>
    <row r="53" spans="2:15" hidden="1" x14ac:dyDescent="0.25">
      <c r="B53" t="s">
        <v>30</v>
      </c>
      <c r="D53">
        <v>0</v>
      </c>
      <c r="E53">
        <v>0</v>
      </c>
      <c r="F53">
        <v>0</v>
      </c>
      <c r="G53" s="114">
        <v>0</v>
      </c>
      <c r="H53">
        <v>0</v>
      </c>
      <c r="I53">
        <v>0</v>
      </c>
      <c r="J53" s="114">
        <v>0</v>
      </c>
      <c r="K53">
        <v>0</v>
      </c>
      <c r="L53">
        <v>0</v>
      </c>
      <c r="M53">
        <v>0</v>
      </c>
      <c r="N53" s="115">
        <v>0</v>
      </c>
      <c r="O53" s="114">
        <v>0</v>
      </c>
    </row>
    <row r="54" spans="2:15" hidden="1" x14ac:dyDescent="0.25">
      <c r="B54" t="s">
        <v>65</v>
      </c>
      <c r="D54">
        <v>0</v>
      </c>
      <c r="E54">
        <v>0</v>
      </c>
      <c r="F54">
        <v>0</v>
      </c>
      <c r="G54" s="114">
        <v>0</v>
      </c>
      <c r="H54">
        <v>0</v>
      </c>
      <c r="I54">
        <v>0</v>
      </c>
      <c r="J54" s="114">
        <v>0</v>
      </c>
      <c r="K54">
        <v>0</v>
      </c>
      <c r="L54">
        <v>0</v>
      </c>
      <c r="M54">
        <v>0</v>
      </c>
      <c r="N54" s="115">
        <v>0</v>
      </c>
      <c r="O54" s="114">
        <v>0</v>
      </c>
    </row>
    <row r="55" spans="2:15" hidden="1" x14ac:dyDescent="0.25"/>
    <row r="56" spans="2:15" hidden="1" x14ac:dyDescent="0.25">
      <c r="B56" t="s">
        <v>34</v>
      </c>
      <c r="D56" s="195">
        <v>60.69</v>
      </c>
      <c r="E56" s="195">
        <v>52.64</v>
      </c>
      <c r="F56" s="195">
        <v>56.4</v>
      </c>
      <c r="G56" s="195">
        <v>57.02</v>
      </c>
      <c r="H56" s="195">
        <v>52.46</v>
      </c>
      <c r="I56" s="195">
        <v>47.19</v>
      </c>
      <c r="J56" s="195">
        <v>46.59</v>
      </c>
      <c r="K56" s="198">
        <v>45.75</v>
      </c>
      <c r="L56" s="195">
        <v>47.97</v>
      </c>
      <c r="M56" s="195">
        <v>52.59</v>
      </c>
      <c r="N56" s="195">
        <v>48.95</v>
      </c>
      <c r="O56" s="195">
        <v>49.39</v>
      </c>
    </row>
    <row r="57" spans="2:15" hidden="1" x14ac:dyDescent="0.25">
      <c r="B57" t="s">
        <v>35</v>
      </c>
      <c r="D57" s="195">
        <v>53.93</v>
      </c>
      <c r="E57" s="195">
        <v>45.93</v>
      </c>
      <c r="F57" s="195">
        <v>47.9</v>
      </c>
      <c r="G57" s="195">
        <v>45.43</v>
      </c>
      <c r="H57" s="195">
        <v>51.69</v>
      </c>
      <c r="I57" s="195">
        <v>48.46</v>
      </c>
      <c r="J57" s="195">
        <v>39.17</v>
      </c>
      <c r="K57" s="195">
        <v>46.97</v>
      </c>
      <c r="L57" s="195">
        <v>49.37</v>
      </c>
      <c r="M57" s="195">
        <v>54.25</v>
      </c>
      <c r="N57" s="195">
        <v>53.25</v>
      </c>
      <c r="O57" s="195">
        <v>54.43</v>
      </c>
    </row>
    <row r="58" spans="2:15" hidden="1" x14ac:dyDescent="0.25">
      <c r="B58" t="s">
        <v>36</v>
      </c>
      <c r="D58" s="195">
        <v>60.28</v>
      </c>
      <c r="E58" s="195">
        <v>52.06</v>
      </c>
      <c r="F58" s="195">
        <v>56.68</v>
      </c>
      <c r="G58" s="195">
        <v>57.1</v>
      </c>
      <c r="H58" s="195">
        <v>55.59</v>
      </c>
      <c r="I58" s="195">
        <v>46.71</v>
      </c>
      <c r="J58" s="195">
        <v>50.6</v>
      </c>
      <c r="K58" s="195">
        <v>45.88</v>
      </c>
      <c r="L58" s="195">
        <v>49.44</v>
      </c>
      <c r="M58" s="195">
        <v>55.57</v>
      </c>
      <c r="N58" s="195">
        <v>51.33</v>
      </c>
      <c r="O58" s="195">
        <v>45.14</v>
      </c>
    </row>
    <row r="59" spans="2:15" hidden="1" x14ac:dyDescent="0.25">
      <c r="B59" t="s">
        <v>37</v>
      </c>
      <c r="D59" s="195">
        <v>29.71</v>
      </c>
      <c r="E59" s="195">
        <v>26.67</v>
      </c>
      <c r="F59" s="195">
        <v>30.51</v>
      </c>
      <c r="G59" s="195">
        <v>27.4</v>
      </c>
      <c r="H59" s="195">
        <v>29.82</v>
      </c>
      <c r="I59" s="195">
        <v>27.8</v>
      </c>
      <c r="J59" s="195">
        <v>23.28</v>
      </c>
      <c r="K59" s="195">
        <v>29.56</v>
      </c>
      <c r="L59" s="199">
        <v>23.72</v>
      </c>
      <c r="M59" s="195">
        <v>22.78</v>
      </c>
      <c r="N59" s="195">
        <v>22.13</v>
      </c>
      <c r="O59" s="195">
        <v>22.63</v>
      </c>
    </row>
    <row r="60" spans="2:15" hidden="1" x14ac:dyDescent="0.25">
      <c r="B60" t="s">
        <v>38</v>
      </c>
      <c r="D60" s="195">
        <v>46.15</v>
      </c>
      <c r="E60" s="195">
        <v>40.270000000000003</v>
      </c>
      <c r="F60" s="195">
        <v>41.21</v>
      </c>
      <c r="G60" s="195">
        <v>40.729999999999997</v>
      </c>
      <c r="H60" s="195">
        <v>41.91</v>
      </c>
      <c r="I60" s="195">
        <v>36.32</v>
      </c>
      <c r="J60" s="195">
        <v>36.340000000000003</v>
      </c>
      <c r="K60" s="195">
        <v>41.78</v>
      </c>
      <c r="L60" s="195">
        <v>34.35</v>
      </c>
      <c r="M60" s="195">
        <v>39.4</v>
      </c>
      <c r="N60" s="195">
        <v>37.35</v>
      </c>
      <c r="O60" s="195">
        <v>34.409999999999997</v>
      </c>
    </row>
    <row r="61" spans="2:15" hidden="1" x14ac:dyDescent="0.25">
      <c r="B61" t="s">
        <v>39</v>
      </c>
      <c r="D61" s="195">
        <v>73.61</v>
      </c>
      <c r="E61" s="195">
        <v>62.37</v>
      </c>
      <c r="F61" s="195">
        <v>70.349999999999994</v>
      </c>
      <c r="G61" s="195">
        <v>67.09</v>
      </c>
      <c r="H61" s="195">
        <v>68.09</v>
      </c>
      <c r="I61" s="195">
        <v>59.45</v>
      </c>
      <c r="J61" s="195">
        <v>58.87</v>
      </c>
      <c r="K61" s="195">
        <v>55.03</v>
      </c>
      <c r="L61" s="195">
        <v>60.12</v>
      </c>
      <c r="M61" s="199">
        <v>72.069999999999993</v>
      </c>
      <c r="N61" s="195">
        <v>65.599999999999994</v>
      </c>
      <c r="O61" s="195">
        <v>64.180000000000007</v>
      </c>
    </row>
    <row r="62" spans="2:15" hidden="1" x14ac:dyDescent="0.25">
      <c r="B62" t="s">
        <v>40</v>
      </c>
      <c r="D62" s="195">
        <v>47.07</v>
      </c>
      <c r="E62" s="195">
        <v>43.23</v>
      </c>
      <c r="F62" s="195">
        <v>45.44</v>
      </c>
      <c r="G62" s="195">
        <v>43.28</v>
      </c>
      <c r="H62" s="195">
        <v>46.03</v>
      </c>
      <c r="I62" s="195">
        <v>43.91</v>
      </c>
      <c r="J62" s="195">
        <v>35.85</v>
      </c>
      <c r="K62" s="195">
        <v>36.42</v>
      </c>
      <c r="L62" s="195">
        <v>43.81</v>
      </c>
      <c r="M62" s="195">
        <v>46.73</v>
      </c>
      <c r="N62" s="195">
        <v>49</v>
      </c>
      <c r="O62" s="195">
        <v>49.18</v>
      </c>
    </row>
    <row r="63" spans="2:15" hidden="1" x14ac:dyDescent="0.25">
      <c r="B63" t="s">
        <v>41</v>
      </c>
      <c r="D63" s="195">
        <v>47.28</v>
      </c>
      <c r="E63" s="195">
        <v>36.119999999999997</v>
      </c>
      <c r="F63" s="195">
        <v>38.21</v>
      </c>
      <c r="G63" s="195">
        <v>41.56</v>
      </c>
      <c r="H63" s="195">
        <v>43.32</v>
      </c>
      <c r="I63" s="195">
        <v>37.11</v>
      </c>
      <c r="J63" s="195">
        <v>36.83</v>
      </c>
      <c r="K63" s="195">
        <v>40.9</v>
      </c>
      <c r="L63" s="195">
        <v>39.1</v>
      </c>
      <c r="M63" s="195">
        <v>43.58</v>
      </c>
      <c r="N63" s="195">
        <v>40.08</v>
      </c>
      <c r="O63" s="195">
        <v>36.549999999999997</v>
      </c>
    </row>
    <row r="64" spans="2:15" hidden="1" x14ac:dyDescent="0.25">
      <c r="B64" t="s">
        <v>42</v>
      </c>
      <c r="D64" s="195">
        <v>54.84</v>
      </c>
      <c r="E64" s="195">
        <v>53.31</v>
      </c>
      <c r="F64" s="195">
        <v>55.33</v>
      </c>
      <c r="G64" s="195">
        <v>53.77</v>
      </c>
      <c r="H64" s="195">
        <v>54.44</v>
      </c>
      <c r="I64" s="195">
        <v>47.98</v>
      </c>
      <c r="J64" s="195">
        <v>49.18</v>
      </c>
      <c r="K64" s="195">
        <v>48.3</v>
      </c>
      <c r="L64" s="199">
        <v>54.74</v>
      </c>
      <c r="M64" s="195">
        <v>58.81</v>
      </c>
      <c r="N64" s="195">
        <v>56.17</v>
      </c>
      <c r="O64" s="195">
        <v>54.88</v>
      </c>
    </row>
    <row r="65" spans="2:15" hidden="1" x14ac:dyDescent="0.25">
      <c r="B65" t="s">
        <v>43</v>
      </c>
      <c r="D65" s="195">
        <v>72.72</v>
      </c>
      <c r="E65" s="195">
        <v>62.27</v>
      </c>
      <c r="F65" s="195">
        <v>75.03</v>
      </c>
      <c r="G65" s="195">
        <v>68.98</v>
      </c>
      <c r="H65" s="195">
        <v>71.22</v>
      </c>
      <c r="I65" s="195">
        <v>69.34</v>
      </c>
      <c r="J65" s="195">
        <v>65.760000000000005</v>
      </c>
      <c r="K65" s="195">
        <v>68.34</v>
      </c>
      <c r="L65" s="195">
        <v>72.260000000000005</v>
      </c>
      <c r="M65" s="195">
        <v>80.650000000000006</v>
      </c>
      <c r="N65" s="195">
        <v>74.760000000000005</v>
      </c>
      <c r="O65" s="195">
        <v>73.72</v>
      </c>
    </row>
    <row r="66" spans="2:15" hidden="1" x14ac:dyDescent="0.25">
      <c r="B66" t="s">
        <v>44</v>
      </c>
      <c r="D66" s="195">
        <v>100.06</v>
      </c>
      <c r="E66" s="195">
        <v>83.96</v>
      </c>
      <c r="F66" s="195">
        <v>93.24</v>
      </c>
      <c r="G66" s="195">
        <v>94.05</v>
      </c>
      <c r="H66" s="195">
        <v>95.1</v>
      </c>
      <c r="I66" s="195">
        <v>86.36</v>
      </c>
      <c r="J66" s="195">
        <v>85</v>
      </c>
      <c r="K66" s="195">
        <v>82.65</v>
      </c>
      <c r="L66" s="195">
        <v>88.74</v>
      </c>
      <c r="M66" s="195">
        <v>97.2</v>
      </c>
      <c r="N66" s="199">
        <v>93.47</v>
      </c>
      <c r="O66" s="195">
        <v>90.13</v>
      </c>
    </row>
    <row r="67" spans="2:15" hidden="1" x14ac:dyDescent="0.25">
      <c r="B67" t="s">
        <v>45</v>
      </c>
      <c r="D67" s="195">
        <v>81.790000000000006</v>
      </c>
      <c r="E67" s="195">
        <v>75.64</v>
      </c>
      <c r="F67" s="195">
        <v>80.58</v>
      </c>
      <c r="G67" s="195">
        <v>76</v>
      </c>
      <c r="H67" s="195">
        <v>68.03</v>
      </c>
      <c r="I67" s="195">
        <v>61.67</v>
      </c>
      <c r="J67" s="195">
        <v>62.4</v>
      </c>
      <c r="K67" s="195">
        <v>74.75</v>
      </c>
      <c r="L67" s="195">
        <v>65.88</v>
      </c>
      <c r="M67" s="195">
        <v>81.819999999999993</v>
      </c>
      <c r="N67" s="195">
        <v>83.46</v>
      </c>
      <c r="O67" s="195">
        <v>81.88</v>
      </c>
    </row>
    <row r="68" spans="2:15" hidden="1" x14ac:dyDescent="0.25">
      <c r="B68" t="s">
        <v>46</v>
      </c>
      <c r="D68" s="199">
        <v>53.82</v>
      </c>
      <c r="E68" s="200">
        <v>43.13</v>
      </c>
      <c r="F68" s="200">
        <v>46.66</v>
      </c>
      <c r="G68" s="201">
        <v>42.15</v>
      </c>
      <c r="H68" s="201">
        <v>47.25</v>
      </c>
      <c r="I68" s="201">
        <v>35.22</v>
      </c>
      <c r="J68" s="201">
        <v>35.11</v>
      </c>
      <c r="K68" s="201">
        <v>36.299999999999997</v>
      </c>
      <c r="L68" s="201">
        <v>35.979999999999997</v>
      </c>
      <c r="M68" s="201">
        <v>38.31</v>
      </c>
      <c r="N68" s="195">
        <v>36.47</v>
      </c>
      <c r="O68" s="201">
        <v>34.25</v>
      </c>
    </row>
    <row r="69" spans="2:15" hidden="1" x14ac:dyDescent="0.25">
      <c r="B69" t="s">
        <v>66</v>
      </c>
      <c r="D69" s="195">
        <v>47.82</v>
      </c>
      <c r="E69" s="202">
        <v>43.555999999999997</v>
      </c>
      <c r="F69" s="202">
        <v>42.911000000000001</v>
      </c>
      <c r="G69" s="201">
        <v>44.350999999999999</v>
      </c>
      <c r="H69" s="201">
        <v>44.534999999999997</v>
      </c>
      <c r="I69" s="203">
        <v>38.545999999999999</v>
      </c>
      <c r="J69" s="201">
        <v>44.661999999999999</v>
      </c>
      <c r="K69" s="201">
        <v>38.213999999999999</v>
      </c>
      <c r="L69" s="201">
        <v>42.207999999999998</v>
      </c>
      <c r="M69" s="201">
        <v>49.905999999999999</v>
      </c>
      <c r="N69" s="195">
        <v>52.9</v>
      </c>
      <c r="O69" s="201">
        <v>42.145000000000003</v>
      </c>
    </row>
    <row r="70" spans="2:15" hidden="1" x14ac:dyDescent="0.25">
      <c r="B70" t="s">
        <v>67</v>
      </c>
      <c r="D70" s="195">
        <v>76.31</v>
      </c>
      <c r="E70" s="202">
        <v>65.209999999999994</v>
      </c>
      <c r="F70" s="202">
        <v>69.36</v>
      </c>
      <c r="G70" s="201">
        <v>71.510000000000005</v>
      </c>
      <c r="H70" s="201">
        <v>70.7</v>
      </c>
      <c r="I70" s="201">
        <v>62.47</v>
      </c>
      <c r="J70" s="201">
        <v>58.03</v>
      </c>
      <c r="K70" s="201">
        <v>52.47</v>
      </c>
      <c r="L70" s="201">
        <v>64.22</v>
      </c>
      <c r="M70" s="201">
        <v>72.099999999999994</v>
      </c>
      <c r="N70" s="195">
        <v>68</v>
      </c>
      <c r="O70" s="201">
        <v>63.48</v>
      </c>
    </row>
    <row r="71" spans="2:15" hidden="1" x14ac:dyDescent="0.25">
      <c r="B71" t="s">
        <v>68</v>
      </c>
      <c r="D71">
        <v>0</v>
      </c>
      <c r="E71">
        <v>0</v>
      </c>
      <c r="F71">
        <v>0</v>
      </c>
      <c r="G71" s="114">
        <v>0</v>
      </c>
      <c r="H71">
        <v>0</v>
      </c>
      <c r="I71">
        <v>0</v>
      </c>
      <c r="J71" s="114">
        <v>0</v>
      </c>
      <c r="K71">
        <v>0</v>
      </c>
      <c r="L71">
        <v>0</v>
      </c>
      <c r="M71">
        <v>0</v>
      </c>
      <c r="N71" s="115">
        <v>0</v>
      </c>
      <c r="O71" s="114">
        <v>0</v>
      </c>
    </row>
    <row r="72" spans="2:15" hidden="1" x14ac:dyDescent="0.25">
      <c r="B72" t="s">
        <v>69</v>
      </c>
      <c r="D72" s="195">
        <v>32</v>
      </c>
      <c r="E72" s="204">
        <v>29</v>
      </c>
      <c r="F72" s="204">
        <v>34</v>
      </c>
      <c r="G72" s="204">
        <v>32</v>
      </c>
      <c r="H72" s="204">
        <v>33</v>
      </c>
      <c r="I72" s="204">
        <v>32</v>
      </c>
      <c r="J72" s="195">
        <v>31</v>
      </c>
      <c r="K72" s="195">
        <v>33</v>
      </c>
      <c r="L72" s="195">
        <v>35</v>
      </c>
      <c r="M72" s="195">
        <v>28</v>
      </c>
      <c r="N72" s="195">
        <v>31</v>
      </c>
      <c r="O72" s="195">
        <v>33</v>
      </c>
    </row>
    <row r="73" spans="2:15" hidden="1" x14ac:dyDescent="0.25">
      <c r="B73" t="s">
        <v>70</v>
      </c>
      <c r="D73">
        <v>0</v>
      </c>
      <c r="E73">
        <v>0</v>
      </c>
      <c r="F73">
        <v>0</v>
      </c>
      <c r="G73" s="114">
        <v>0</v>
      </c>
      <c r="H73">
        <v>0</v>
      </c>
      <c r="I73">
        <v>0</v>
      </c>
      <c r="J73" s="114">
        <v>0</v>
      </c>
      <c r="K73">
        <v>0</v>
      </c>
      <c r="L73">
        <v>0</v>
      </c>
      <c r="M73">
        <v>0</v>
      </c>
      <c r="N73" s="115">
        <v>0</v>
      </c>
      <c r="O73" s="114">
        <v>0</v>
      </c>
    </row>
  </sheetData>
  <mergeCells count="44">
    <mergeCell ref="D43:O43"/>
    <mergeCell ref="C3:H3"/>
    <mergeCell ref="C18:H18"/>
    <mergeCell ref="C1:T1"/>
    <mergeCell ref="AG19:AI20"/>
    <mergeCell ref="AJ19:AL20"/>
    <mergeCell ref="AM19:AO20"/>
    <mergeCell ref="AP19:AR20"/>
    <mergeCell ref="AS19:AS21"/>
    <mergeCell ref="AT19:AT21"/>
    <mergeCell ref="O19:Q20"/>
    <mergeCell ref="R19:T20"/>
    <mergeCell ref="U19:W20"/>
    <mergeCell ref="X19:Z20"/>
    <mergeCell ref="AA19:AC20"/>
    <mergeCell ref="AD19:AF20"/>
    <mergeCell ref="B19:B21"/>
    <mergeCell ref="C19:D19"/>
    <mergeCell ref="E19:E21"/>
    <mergeCell ref="F19:H20"/>
    <mergeCell ref="I19:K20"/>
    <mergeCell ref="L19:N20"/>
    <mergeCell ref="C20:C21"/>
    <mergeCell ref="D20:D21"/>
    <mergeCell ref="AP4:AR5"/>
    <mergeCell ref="AS4:AS6"/>
    <mergeCell ref="AT4:AT6"/>
    <mergeCell ref="C5:C6"/>
    <mergeCell ref="D5:D6"/>
    <mergeCell ref="X4:Z5"/>
    <mergeCell ref="AA4:AC5"/>
    <mergeCell ref="AD4:AF5"/>
    <mergeCell ref="AG4:AI5"/>
    <mergeCell ref="AJ4:AL5"/>
    <mergeCell ref="AM4:AO5"/>
    <mergeCell ref="B4:B6"/>
    <mergeCell ref="C4:D4"/>
    <mergeCell ref="E4:E6"/>
    <mergeCell ref="F4:H5"/>
    <mergeCell ref="I4:K5"/>
    <mergeCell ref="L4:N5"/>
    <mergeCell ref="O4:Q5"/>
    <mergeCell ref="R4:T5"/>
    <mergeCell ref="U4:W5"/>
  </mergeCells>
  <pageMargins left="0.70866141732283472" right="0.70866141732283472" top="0.74803149606299213" bottom="0.74803149606299213" header="0.31496062992125984" footer="0.31496062992125984"/>
  <pageSetup paperSize="9" scale="73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0992-9182-491F-89C5-48333438999B}">
  <dimension ref="B1:S1"/>
  <sheetViews>
    <sheetView workbookViewId="0">
      <selection activeCell="W24" sqref="W24"/>
    </sheetView>
  </sheetViews>
  <sheetFormatPr defaultRowHeight="15" x14ac:dyDescent="0.25"/>
  <sheetData>
    <row r="1" spans="2:19" ht="15.75" x14ac:dyDescent="0.25">
      <c r="B1" s="217" t="s">
        <v>71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  <c r="O1" s="218"/>
      <c r="P1" s="218"/>
      <c r="Q1" s="218"/>
      <c r="R1" s="218"/>
      <c r="S1" s="218"/>
    </row>
  </sheetData>
  <mergeCells count="1">
    <mergeCell ref="B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</vt:lpstr>
      <vt:lpstr>Diagrammas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</dc:creator>
  <cp:lastModifiedBy>Signe</cp:lastModifiedBy>
  <cp:lastPrinted>2018-06-27T08:59:49Z</cp:lastPrinted>
  <dcterms:created xsi:type="dcterms:W3CDTF">2018-06-27T08:55:54Z</dcterms:created>
  <dcterms:modified xsi:type="dcterms:W3CDTF">2018-06-27T09:00:30Z</dcterms:modified>
</cp:coreProperties>
</file>