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<sst xmlns="http://schemas.openxmlformats.org/spreadsheetml/2006/main" count="250" uniqueCount="137">
  <si>
    <t>Metāla radiatori KERMI 22 ( vai analogs)</t>
  </si>
  <si>
    <t>gb</t>
  </si>
  <si>
    <t>Termoregulatori  ARCO M 30  vai analogs</t>
  </si>
  <si>
    <t>Palīgmateriāli  stiprinājumi skrūves, āķi</t>
  </si>
  <si>
    <t>kpl.</t>
  </si>
  <si>
    <t>21.3.</t>
  </si>
  <si>
    <t>Alokatoru uzstādīšana  MESA  pro 2</t>
  </si>
  <si>
    <t>21.4.</t>
  </si>
  <si>
    <t xml:space="preserve">Papildus termoregulatoru  ARCO M 30 </t>
  </si>
  <si>
    <t>uzstādīšana</t>
  </si>
  <si>
    <t>Apdare</t>
  </si>
  <si>
    <t>1.1.</t>
  </si>
  <si>
    <t xml:space="preserve">Pārsegumu apakšējās plaknes un sānu virsmu tīrīšana (virs lodžijām,virs ieejas durvīm) </t>
  </si>
  <si>
    <t>m2</t>
  </si>
  <si>
    <t>Palīgmateriāli (smilšpapīrs , sāls šķīdums)</t>
  </si>
  <si>
    <t>13.1.1.   13.1.2.</t>
  </si>
  <si>
    <r>
      <t xml:space="preserve">Pārsegumu apakšējās plaknes un sānu virsmu gruntēšana un  krāsošana </t>
    </r>
    <r>
      <rPr>
        <b/>
        <sz val="10"/>
        <rFont val="Times New Roman"/>
        <family val="1"/>
      </rPr>
      <t>(bez špaktelēšanas)</t>
    </r>
  </si>
  <si>
    <t>Grunts krāsa balta Sadolin  SANDO F WH</t>
  </si>
  <si>
    <t>l</t>
  </si>
  <si>
    <t xml:space="preserve">Krāsa tonēta Sadolin  SANDO F WH </t>
  </si>
  <si>
    <t>4.5.</t>
  </si>
  <si>
    <t>Fasādes sienu siltumizolācijas armēšana ar stiklašķiedras sietu un armējošo javu , sienu gruntēšana</t>
  </si>
  <si>
    <t>Stiklašķiedras  siets āra darbiem 145  g/m2 ( Valmiera vai analogs)</t>
  </si>
  <si>
    <t>Līmjava  KNAUF Klebenspachtel M ; un ATLAS OPTIZAR S</t>
  </si>
  <si>
    <t>kg</t>
  </si>
  <si>
    <t>Palīgmateriāli ( līmlentas , stūra līstes, grunts  ATLAS  CERPLAST )</t>
  </si>
  <si>
    <t>Koka restu demontāža</t>
  </si>
  <si>
    <t>18.</t>
  </si>
  <si>
    <t>Ventilācijas restu atjaunošana bēniņos (attīrīšana , krāsošana)</t>
  </si>
  <si>
    <t>13.2.1.</t>
  </si>
  <si>
    <t>Ailu apšuvumam koka karkasa izbūve</t>
  </si>
  <si>
    <t>koka brusas 50x50mm</t>
  </si>
  <si>
    <t>m3</t>
  </si>
  <si>
    <t>naglas</t>
  </si>
  <si>
    <t>Ailu apšuvums ar laminēto finieri</t>
  </si>
  <si>
    <t>laminētais finieris 10mm</t>
  </si>
  <si>
    <t>loksnes</t>
  </si>
  <si>
    <t xml:space="preserve">skrūves </t>
  </si>
  <si>
    <t>Ventilācija</t>
  </si>
  <si>
    <t>Ventilācijas skārda skursteņu demontāža</t>
  </si>
  <si>
    <t>22.3.</t>
  </si>
  <si>
    <t>Dabīgās ventilācijas   skārda Deflektoru uzstādīšana uz jumta</t>
  </si>
  <si>
    <t>N.</t>
  </si>
  <si>
    <t>Mēra</t>
  </si>
  <si>
    <t>Dau -</t>
  </si>
  <si>
    <t>p.</t>
  </si>
  <si>
    <t>Kods</t>
  </si>
  <si>
    <t>Darba nosaukums</t>
  </si>
  <si>
    <t>vienība</t>
  </si>
  <si>
    <t>dzums</t>
  </si>
  <si>
    <t>k.</t>
  </si>
  <si>
    <t>Apkures sistēma</t>
  </si>
  <si>
    <t>Lietus ūdensnovadīšanas uztvērēju demontāža</t>
  </si>
  <si>
    <t>33.</t>
  </si>
  <si>
    <t>Lietus ūdens uztvērēju montāža</t>
  </si>
  <si>
    <t>Lietus  uztvērēji SUREFIX ar  sietu , H - 330mm,D-110mm vai analogs</t>
  </si>
  <si>
    <t>Stiprinājuma palīgelementi ( caurule, līme ,birumens)</t>
  </si>
  <si>
    <t>Lodžiju  jumta segums</t>
  </si>
  <si>
    <t>Lodžiju  virsmas attīrīšana no netīrumiem un gružiem</t>
  </si>
  <si>
    <t>9.4.</t>
  </si>
  <si>
    <t>Jumta seguma gruntēšana virs lodžijām</t>
  </si>
  <si>
    <t>Bituma grunts</t>
  </si>
  <si>
    <t>9.7.</t>
  </si>
  <si>
    <t>Jumta seguma siltināšana  virs lodžijām</t>
  </si>
  <si>
    <t>PAROC  ROB50 - 20mm</t>
  </si>
  <si>
    <t>PAROC ROS30 - 130mm</t>
  </si>
  <si>
    <t>Palīgmateriāli ( dībeļi , paplāksnes u.c.)</t>
  </si>
  <si>
    <t>Jumta seguma ieklāšana virs lodžijām</t>
  </si>
  <si>
    <t>ICOPAL  uzkaus.ruber V60 S 24  apakšklājs  SBS (vai analogs)</t>
  </si>
  <si>
    <t>ICOPAL  uzkaus.ruber V60 S 28 virsklājs   SBS (vai analogs)</t>
  </si>
  <si>
    <t>Palīgmateriāli ( dībeļi , gāze , diegi šuvēm u.c.)</t>
  </si>
  <si>
    <t>Ventilācijas restu aizšuvums bēniņos (dienvidu pusē)</t>
  </si>
  <si>
    <t>Koka karkasa izbūve ailu apšuvumam</t>
  </si>
  <si>
    <t>Lodžiju margu attīrīšana , pretrūsas apstrāde , gruntēšana , krāsošana ar alkīdām krāsām ( RKLR)</t>
  </si>
  <si>
    <t>Būvgružu  savākšana , utilizācija</t>
  </si>
  <si>
    <t>Lodžiju nožogojums</t>
  </si>
  <si>
    <t xml:space="preserve">Lodžiju margu un pārseguma paneļu </t>
  </si>
  <si>
    <t>segumu demontāža</t>
  </si>
  <si>
    <t>Koka karkasa izbūve lodžiju apšuvumam</t>
  </si>
  <si>
    <t>gab</t>
  </si>
  <si>
    <t xml:space="preserve">Lodžiju margu apšuvums ar Ruukki profilloksnēm </t>
  </si>
  <si>
    <t>profilloksnes PP-20 PE</t>
  </si>
  <si>
    <t>palīgmateriāli (skrūves,kniedes u.c.)</t>
  </si>
  <si>
    <t>Lāseņu uzstādīšana</t>
  </si>
  <si>
    <t>t.m.</t>
  </si>
  <si>
    <t>lāsenis</t>
  </si>
  <si>
    <t>palīgmateriāli(skrūves, kniedes u.c.)</t>
  </si>
  <si>
    <t>Jumta remontdarbi</t>
  </si>
  <si>
    <t>Atkritumu vada izvadu uz jumta demontāža</t>
  </si>
  <si>
    <t>Jumta remonts demontēto izvadu vietā</t>
  </si>
  <si>
    <t>vietas</t>
  </si>
  <si>
    <t>Apkures sistēma.</t>
  </si>
  <si>
    <t xml:space="preserve">Balansieru demontāža 1/2" </t>
  </si>
  <si>
    <t xml:space="preserve">Balansieru demontāža 3/4" </t>
  </si>
  <si>
    <t>Lodveida ventīlis 1/2" uz stāvvada</t>
  </si>
  <si>
    <t>Lodveida ventīlis 3/4" uz stāvvada</t>
  </si>
  <si>
    <t xml:space="preserve">gb </t>
  </si>
  <si>
    <t>Lodveida ventīlis 1/2" nolaišanas</t>
  </si>
  <si>
    <t>Montāžas palīgmateriāli stāvvadiem</t>
  </si>
  <si>
    <t>Cinkoti metāla cvauruļvadi d=26mm</t>
  </si>
  <si>
    <t>m</t>
  </si>
  <si>
    <t>Apkures sistēmas stiprināšana(pagraba maģistr.tīkli)</t>
  </si>
  <si>
    <t>t.sk. Montāžas stienis U-veida 2000x2</t>
  </si>
  <si>
    <t>stiprināšanas kronšteini dn.20-dn50</t>
  </si>
  <si>
    <t>vītņstienis8x2000</t>
  </si>
  <si>
    <t>Logu ailsānu apdare</t>
  </si>
  <si>
    <t>Logu ailsānu tīrīšana</t>
  </si>
  <si>
    <t>Logu ailsānu siltināšana ar b=30mm  akmens vates plātni stiprinātu pie siltināmās virsmas ar līmjavu un dībeļiem</t>
  </si>
  <si>
    <t>akmens vate FAS-3  30mm</t>
  </si>
  <si>
    <t xml:space="preserve">Līmjava </t>
  </si>
  <si>
    <t>Palīgmateriāli ( dībeļi , vadulas u.c.)</t>
  </si>
  <si>
    <t>6.4.</t>
  </si>
  <si>
    <t xml:space="preserve">Siltumizolācijas armēšana ar stikla šķiedras sietu un armējošo javu  </t>
  </si>
  <si>
    <t xml:space="preserve">Stikla šķiedras  siets </t>
  </si>
  <si>
    <t xml:space="preserve">Līmjava  </t>
  </si>
  <si>
    <t>Dekoratīvā apmetuma  iestrāde</t>
  </si>
  <si>
    <t>ATLAS  CERMIT SN 3.0 mm</t>
  </si>
  <si>
    <t>Palīgmateriāli ( līmlentas )</t>
  </si>
  <si>
    <t>13.2.2.</t>
  </si>
  <si>
    <t>Ailsānu krāsošana ar tonētu fasādes krāsu  2x</t>
  </si>
  <si>
    <t>Krāsa tonēta Sadolin  SANDO F  WH</t>
  </si>
  <si>
    <t>Logu ailsānu(zem palodzes) siltināšana ar b=30-50mm ar akmens vati</t>
  </si>
  <si>
    <t>akmens vate  30-50mm</t>
  </si>
  <si>
    <t>Iekšējo  palodžu montāža  dzīvokļos</t>
  </si>
  <si>
    <t>Stiprinājuma elementi (  silikons , celtniec. putas, skrūves , vates  lamelles )</t>
  </si>
  <si>
    <t>Iekšējās palodzes</t>
  </si>
  <si>
    <t>Iekšējā MDF palodze plat. 100/200mm</t>
  </si>
  <si>
    <t>Bēniņi</t>
  </si>
  <si>
    <t>Bēniņu attīrīšana no būvgružiem un sadzīves atkritumiem</t>
  </si>
  <si>
    <t>cilv/h</t>
  </si>
  <si>
    <r>
      <rPr>
        <b/>
        <sz val="10"/>
        <rFont val="Times New Roman"/>
        <family val="1"/>
      </rPr>
      <t>Lietus ūdens kanalizācij</t>
    </r>
    <r>
      <rPr>
        <sz val="10"/>
        <rFont val="Times New Roman"/>
        <family val="1"/>
      </rPr>
      <t>a</t>
    </r>
  </si>
  <si>
    <t>Tehniskā specifikācija papilddarbiem</t>
  </si>
  <si>
    <t>Pielikums Nr.1</t>
  </si>
  <si>
    <t>Bēniņu siltināšana no 200mm biezas beramās vates PUH</t>
  </si>
  <si>
    <t xml:space="preserve">200mm bieza beramā vate PUH </t>
  </si>
  <si>
    <t>staigājamo laipu papildus kokmateriāli karkasa izbūvei</t>
  </si>
  <si>
    <t>dabīgās ventilācijas   skārda Deflektoru 'D420mm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</si>
</sst>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1"/>
      <name val="BaltOptima"/>
      <family val="0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16" fontId="2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/>
    </xf>
    <xf numFmtId="43" fontId="11" fillId="34" borderId="1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 wrapText="1"/>
    </xf>
    <xf numFmtId="2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43" fontId="12" fillId="34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0" xfId="0" applyNumberFormat="1" applyAlignment="1">
      <alignment/>
    </xf>
    <xf numFmtId="1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F122" sqref="F122"/>
    </sheetView>
  </sheetViews>
  <sheetFormatPr defaultColWidth="9.140625" defaultRowHeight="15"/>
  <cols>
    <col min="3" max="3" width="33.8515625" style="0" bestFit="1" customWidth="1"/>
  </cols>
  <sheetData>
    <row r="1" ht="15">
      <c r="C1" s="83" t="s">
        <v>131</v>
      </c>
    </row>
    <row r="2" ht="15">
      <c r="C2" t="s">
        <v>132</v>
      </c>
    </row>
    <row r="3" ht="15.75" thickBot="1"/>
    <row r="4" spans="1:5" ht="15">
      <c r="A4" s="32" t="s">
        <v>42</v>
      </c>
      <c r="B4" s="32"/>
      <c r="C4" s="33"/>
      <c r="D4" s="71" t="s">
        <v>43</v>
      </c>
      <c r="E4" s="76" t="s">
        <v>44</v>
      </c>
    </row>
    <row r="5" spans="1:5" ht="15">
      <c r="A5" s="34" t="s">
        <v>45</v>
      </c>
      <c r="B5" s="34" t="s">
        <v>46</v>
      </c>
      <c r="C5" s="34" t="s">
        <v>47</v>
      </c>
      <c r="D5" s="72" t="s">
        <v>48</v>
      </c>
      <c r="E5" s="74" t="s">
        <v>49</v>
      </c>
    </row>
    <row r="6" spans="1:5" ht="15">
      <c r="A6" s="34"/>
      <c r="B6" s="34"/>
      <c r="C6" s="34"/>
      <c r="D6" s="72"/>
      <c r="E6" s="74"/>
    </row>
    <row r="7" spans="1:5" ht="15.75" thickBot="1">
      <c r="A7" s="35" t="s">
        <v>50</v>
      </c>
      <c r="B7" s="35"/>
      <c r="C7" s="35"/>
      <c r="D7" s="73"/>
      <c r="E7" s="75"/>
    </row>
    <row r="8" spans="1:5" ht="15.75" thickBot="1">
      <c r="A8" s="67">
        <v>1</v>
      </c>
      <c r="B8" s="36">
        <v>2</v>
      </c>
      <c r="C8" s="36">
        <v>3</v>
      </c>
      <c r="D8" s="70">
        <v>4</v>
      </c>
      <c r="E8" s="68">
        <v>5</v>
      </c>
    </row>
    <row r="9" spans="1:5" ht="15">
      <c r="A9" s="68"/>
      <c r="B9" s="66"/>
      <c r="C9" s="37" t="s">
        <v>51</v>
      </c>
      <c r="D9" s="68"/>
      <c r="E9" s="68"/>
    </row>
    <row r="10" spans="1:5" ht="15">
      <c r="A10" s="69">
        <v>1</v>
      </c>
      <c r="B10" s="2"/>
      <c r="C10" s="2" t="s">
        <v>0</v>
      </c>
      <c r="D10" s="1" t="s">
        <v>1</v>
      </c>
      <c r="E10" s="3">
        <v>3</v>
      </c>
    </row>
    <row r="11" spans="1:6" ht="15">
      <c r="A11" s="1">
        <v>2</v>
      </c>
      <c r="B11" s="1"/>
      <c r="C11" s="2" t="s">
        <v>2</v>
      </c>
      <c r="D11" s="1" t="s">
        <v>1</v>
      </c>
      <c r="E11" s="84">
        <v>85</v>
      </c>
      <c r="F11" s="79"/>
    </row>
    <row r="12" spans="1:5" ht="15">
      <c r="A12" s="1">
        <v>3</v>
      </c>
      <c r="B12" s="1"/>
      <c r="C12" s="2" t="s">
        <v>3</v>
      </c>
      <c r="D12" s="1" t="s">
        <v>4</v>
      </c>
      <c r="E12" s="3">
        <v>3</v>
      </c>
    </row>
    <row r="13" spans="1:5" ht="15">
      <c r="A13" s="1">
        <v>4</v>
      </c>
      <c r="B13" s="1" t="s">
        <v>5</v>
      </c>
      <c r="C13" s="4" t="s">
        <v>6</v>
      </c>
      <c r="D13" s="1" t="s">
        <v>1</v>
      </c>
      <c r="E13" s="3">
        <v>1</v>
      </c>
    </row>
    <row r="14" spans="1:5" ht="15">
      <c r="A14" s="1">
        <v>5</v>
      </c>
      <c r="B14" s="1" t="s">
        <v>7</v>
      </c>
      <c r="C14" s="5" t="s">
        <v>8</v>
      </c>
      <c r="D14" s="1" t="s">
        <v>1</v>
      </c>
      <c r="E14" s="3">
        <v>71</v>
      </c>
    </row>
    <row r="15" spans="1:5" ht="15">
      <c r="A15" s="1"/>
      <c r="B15" s="1"/>
      <c r="C15" s="5" t="s">
        <v>9</v>
      </c>
      <c r="D15" s="1"/>
      <c r="E15" s="3"/>
    </row>
    <row r="16" spans="1:5" ht="15">
      <c r="A16" s="1"/>
      <c r="B16" s="1"/>
      <c r="C16" s="2"/>
      <c r="D16" s="1"/>
      <c r="E16" s="3"/>
    </row>
    <row r="17" spans="1:5" ht="15">
      <c r="A17" s="1"/>
      <c r="B17" s="1"/>
      <c r="C17" s="6" t="s">
        <v>10</v>
      </c>
      <c r="D17" s="1"/>
      <c r="E17" s="3"/>
    </row>
    <row r="18" spans="1:5" ht="45">
      <c r="A18" s="7">
        <v>6</v>
      </c>
      <c r="B18" s="8" t="s">
        <v>11</v>
      </c>
      <c r="C18" s="9" t="s">
        <v>12</v>
      </c>
      <c r="D18" s="8" t="s">
        <v>13</v>
      </c>
      <c r="E18" s="10">
        <v>376.67</v>
      </c>
    </row>
    <row r="19" spans="1:5" ht="15">
      <c r="A19" s="7">
        <v>7</v>
      </c>
      <c r="B19" s="8"/>
      <c r="C19" s="11" t="s">
        <v>14</v>
      </c>
      <c r="D19" s="8" t="s">
        <v>13</v>
      </c>
      <c r="E19" s="10">
        <v>376.67</v>
      </c>
    </row>
    <row r="20" spans="1:5" ht="38.25">
      <c r="A20" s="7">
        <v>8</v>
      </c>
      <c r="B20" s="12" t="s">
        <v>15</v>
      </c>
      <c r="C20" s="13" t="s">
        <v>16</v>
      </c>
      <c r="D20" s="8" t="s">
        <v>13</v>
      </c>
      <c r="E20" s="10">
        <v>376.67</v>
      </c>
    </row>
    <row r="21" spans="1:5" ht="15">
      <c r="A21" s="7">
        <v>9</v>
      </c>
      <c r="B21" s="8"/>
      <c r="C21" s="11" t="s">
        <v>17</v>
      </c>
      <c r="D21" s="8" t="s">
        <v>18</v>
      </c>
      <c r="E21" s="14">
        <f>E20*0.25</f>
        <v>94.1675</v>
      </c>
    </row>
    <row r="22" spans="1:5" ht="15">
      <c r="A22" s="7">
        <v>10</v>
      </c>
      <c r="B22" s="8"/>
      <c r="C22" s="11" t="s">
        <v>19</v>
      </c>
      <c r="D22" s="8" t="s">
        <v>18</v>
      </c>
      <c r="E22" s="14">
        <f>E20*0.35</f>
        <v>131.8345</v>
      </c>
    </row>
    <row r="23" spans="1:5" ht="36">
      <c r="A23" s="15">
        <v>11</v>
      </c>
      <c r="B23" s="15" t="s">
        <v>20</v>
      </c>
      <c r="C23" s="16" t="s">
        <v>21</v>
      </c>
      <c r="D23" s="15" t="s">
        <v>13</v>
      </c>
      <c r="E23" s="17">
        <v>19.37</v>
      </c>
    </row>
    <row r="24" spans="1:5" ht="24">
      <c r="A24" s="15">
        <v>12</v>
      </c>
      <c r="B24" s="15"/>
      <c r="C24" s="18" t="s">
        <v>22</v>
      </c>
      <c r="D24" s="15" t="s">
        <v>13</v>
      </c>
      <c r="E24" s="19">
        <f>E23*1.25</f>
        <v>24.212500000000002</v>
      </c>
    </row>
    <row r="25" spans="1:5" ht="24">
      <c r="A25" s="15">
        <v>13</v>
      </c>
      <c r="B25" s="15"/>
      <c r="C25" s="18" t="s">
        <v>23</v>
      </c>
      <c r="D25" s="15" t="s">
        <v>24</v>
      </c>
      <c r="E25" s="19">
        <f>E23*3.84</f>
        <v>74.38080000000001</v>
      </c>
    </row>
    <row r="26" spans="1:5" ht="24">
      <c r="A26" s="15">
        <v>14</v>
      </c>
      <c r="B26" s="15"/>
      <c r="C26" s="18" t="s">
        <v>25</v>
      </c>
      <c r="D26" s="15" t="s">
        <v>13</v>
      </c>
      <c r="E26" s="17">
        <f>E23*1</f>
        <v>19.37</v>
      </c>
    </row>
    <row r="27" spans="1:5" ht="15">
      <c r="A27" s="20">
        <v>15</v>
      </c>
      <c r="B27" s="1" t="s">
        <v>11</v>
      </c>
      <c r="C27" s="21" t="s">
        <v>26</v>
      </c>
      <c r="D27" s="1" t="s">
        <v>13</v>
      </c>
      <c r="E27" s="3">
        <v>26.4</v>
      </c>
    </row>
    <row r="28" spans="1:5" ht="26.25">
      <c r="A28" s="1">
        <v>16</v>
      </c>
      <c r="B28" s="1" t="s">
        <v>27</v>
      </c>
      <c r="C28" s="21" t="s">
        <v>28</v>
      </c>
      <c r="D28" s="1" t="s">
        <v>13</v>
      </c>
      <c r="E28" s="3">
        <v>30.6</v>
      </c>
    </row>
    <row r="29" spans="1:5" ht="15">
      <c r="A29" s="22">
        <v>17</v>
      </c>
      <c r="B29" s="8" t="s">
        <v>29</v>
      </c>
      <c r="C29" s="23" t="s">
        <v>30</v>
      </c>
      <c r="D29" s="8" t="s">
        <v>13</v>
      </c>
      <c r="E29" s="14">
        <f>60*0.44</f>
        <v>26.4</v>
      </c>
    </row>
    <row r="30" spans="1:5" ht="15">
      <c r="A30" s="22">
        <v>18</v>
      </c>
      <c r="B30" s="8"/>
      <c r="C30" s="24" t="s">
        <v>31</v>
      </c>
      <c r="D30" s="8" t="s">
        <v>32</v>
      </c>
      <c r="E30" s="14">
        <f>120*0.05*0.05*1.1</f>
        <v>0.33000000000000007</v>
      </c>
    </row>
    <row r="31" spans="1:5" ht="15">
      <c r="A31" s="22">
        <v>19</v>
      </c>
      <c r="B31" s="8"/>
      <c r="C31" s="24" t="s">
        <v>33</v>
      </c>
      <c r="D31" s="8" t="s">
        <v>24</v>
      </c>
      <c r="E31" s="14">
        <f>E29*0.02</f>
        <v>0.528</v>
      </c>
    </row>
    <row r="32" spans="1:5" ht="15">
      <c r="A32" s="22">
        <v>20</v>
      </c>
      <c r="B32" s="8" t="s">
        <v>29</v>
      </c>
      <c r="C32" s="23" t="s">
        <v>34</v>
      </c>
      <c r="D32" s="8" t="s">
        <v>13</v>
      </c>
      <c r="E32" s="14">
        <f>E29</f>
        <v>26.4</v>
      </c>
    </row>
    <row r="33" spans="1:5" ht="15">
      <c r="A33" s="25">
        <v>21</v>
      </c>
      <c r="B33" s="26"/>
      <c r="C33" s="24" t="s">
        <v>35</v>
      </c>
      <c r="D33" s="26" t="s">
        <v>36</v>
      </c>
      <c r="E33" s="27">
        <v>12</v>
      </c>
    </row>
    <row r="34" spans="1:5" ht="15">
      <c r="A34" s="22">
        <v>22</v>
      </c>
      <c r="B34" s="8"/>
      <c r="C34" s="24" t="s">
        <v>37</v>
      </c>
      <c r="D34" s="8" t="s">
        <v>1</v>
      </c>
      <c r="E34" s="28">
        <f>E32*20</f>
        <v>528</v>
      </c>
    </row>
    <row r="35" spans="1:5" ht="15">
      <c r="A35" s="29"/>
      <c r="B35" s="8"/>
      <c r="C35" s="30" t="s">
        <v>38</v>
      </c>
      <c r="D35" s="8"/>
      <c r="E35" s="28"/>
    </row>
    <row r="36" spans="1:5" ht="15">
      <c r="A36" s="8">
        <v>23</v>
      </c>
      <c r="B36" s="8" t="s">
        <v>11</v>
      </c>
      <c r="C36" s="31" t="s">
        <v>39</v>
      </c>
      <c r="D36" s="8" t="s">
        <v>1</v>
      </c>
      <c r="E36" s="10">
        <v>3</v>
      </c>
    </row>
    <row r="37" spans="1:5" ht="25.5">
      <c r="A37" s="8">
        <v>24</v>
      </c>
      <c r="B37" s="8" t="s">
        <v>40</v>
      </c>
      <c r="C37" s="13" t="s">
        <v>41</v>
      </c>
      <c r="D37" s="8" t="s">
        <v>1</v>
      </c>
      <c r="E37" s="10">
        <v>23</v>
      </c>
    </row>
    <row r="38" spans="1:5" ht="25.5">
      <c r="A38" s="8">
        <v>25</v>
      </c>
      <c r="B38" s="8"/>
      <c r="C38" s="24" t="s">
        <v>136</v>
      </c>
      <c r="D38" s="8" t="s">
        <v>1</v>
      </c>
      <c r="E38" s="10">
        <v>23</v>
      </c>
    </row>
    <row r="39" spans="1:5" ht="15">
      <c r="A39" s="8"/>
      <c r="B39" s="8"/>
      <c r="C39" s="24"/>
      <c r="D39" s="8"/>
      <c r="E39" s="10"/>
    </row>
    <row r="40" spans="1:5" ht="15">
      <c r="A40" s="8"/>
      <c r="B40" s="8"/>
      <c r="C40" s="24"/>
      <c r="D40" s="8"/>
      <c r="E40" s="10"/>
    </row>
    <row r="41" spans="1:5" ht="15">
      <c r="A41" s="8"/>
      <c r="B41" s="8"/>
      <c r="C41" s="12" t="s">
        <v>130</v>
      </c>
      <c r="D41" s="8"/>
      <c r="E41" s="10"/>
    </row>
    <row r="42" spans="1:5" ht="26.25">
      <c r="A42" s="8">
        <v>26</v>
      </c>
      <c r="B42" s="38" t="s">
        <v>11</v>
      </c>
      <c r="C42" s="21" t="s">
        <v>52</v>
      </c>
      <c r="D42" s="1" t="s">
        <v>1</v>
      </c>
      <c r="E42" s="3">
        <v>5</v>
      </c>
    </row>
    <row r="43" spans="1:5" ht="15">
      <c r="A43" s="8">
        <v>27</v>
      </c>
      <c r="B43" s="1" t="s">
        <v>53</v>
      </c>
      <c r="C43" s="4" t="s">
        <v>54</v>
      </c>
      <c r="D43" s="1" t="s">
        <v>1</v>
      </c>
      <c r="E43" s="3">
        <f>E42</f>
        <v>5</v>
      </c>
    </row>
    <row r="44" spans="1:5" ht="26.25">
      <c r="A44" s="8">
        <v>28</v>
      </c>
      <c r="B44" s="1"/>
      <c r="C44" s="39" t="s">
        <v>55</v>
      </c>
      <c r="D44" s="1" t="s">
        <v>1</v>
      </c>
      <c r="E44" s="3">
        <f>E42</f>
        <v>5</v>
      </c>
    </row>
    <row r="45" spans="1:5" ht="26.25">
      <c r="A45" s="8">
        <v>29</v>
      </c>
      <c r="B45" s="1"/>
      <c r="C45" s="39" t="s">
        <v>56</v>
      </c>
      <c r="D45" s="1" t="s">
        <v>1</v>
      </c>
      <c r="E45" s="3">
        <f>E42</f>
        <v>5</v>
      </c>
    </row>
    <row r="46" spans="1:5" ht="15">
      <c r="A46" s="77"/>
      <c r="B46" s="1"/>
      <c r="C46" s="40" t="s">
        <v>57</v>
      </c>
      <c r="D46" s="1"/>
      <c r="E46" s="3"/>
    </row>
    <row r="47" spans="1:5" ht="26.25">
      <c r="A47" s="8">
        <v>30</v>
      </c>
      <c r="B47" s="41" t="s">
        <v>11</v>
      </c>
      <c r="C47" s="21" t="s">
        <v>58</v>
      </c>
      <c r="D47" s="1" t="s">
        <v>13</v>
      </c>
      <c r="E47" s="3">
        <v>132</v>
      </c>
    </row>
    <row r="48" spans="1:5" ht="15">
      <c r="A48" s="8">
        <v>31</v>
      </c>
      <c r="B48" s="1" t="s">
        <v>59</v>
      </c>
      <c r="C48" s="21" t="s">
        <v>60</v>
      </c>
      <c r="D48" s="1" t="s">
        <v>13</v>
      </c>
      <c r="E48" s="3">
        <v>76</v>
      </c>
    </row>
    <row r="49" spans="1:5" ht="15">
      <c r="A49" s="8">
        <v>32</v>
      </c>
      <c r="B49" s="1"/>
      <c r="C49" s="39" t="s">
        <v>61</v>
      </c>
      <c r="D49" s="1" t="s">
        <v>18</v>
      </c>
      <c r="E49" s="3">
        <v>11.4</v>
      </c>
    </row>
    <row r="50" spans="1:5" ht="15">
      <c r="A50" s="8">
        <v>33</v>
      </c>
      <c r="B50" s="1" t="s">
        <v>62</v>
      </c>
      <c r="C50" s="21" t="s">
        <v>63</v>
      </c>
      <c r="D50" s="1" t="s">
        <v>13</v>
      </c>
      <c r="E50" s="3">
        <v>56</v>
      </c>
    </row>
    <row r="51" spans="1:5" ht="15">
      <c r="A51" s="8">
        <v>34</v>
      </c>
      <c r="B51" s="1"/>
      <c r="C51" s="39" t="s">
        <v>64</v>
      </c>
      <c r="D51" s="1" t="s">
        <v>13</v>
      </c>
      <c r="E51" s="3">
        <f>E50*1.15</f>
        <v>64.39999999999999</v>
      </c>
    </row>
    <row r="52" spans="1:5" ht="15">
      <c r="A52" s="8">
        <v>35</v>
      </c>
      <c r="B52" s="41"/>
      <c r="C52" s="39" t="s">
        <v>65</v>
      </c>
      <c r="D52" s="1" t="s">
        <v>13</v>
      </c>
      <c r="E52" s="3">
        <f>E50*1.15</f>
        <v>64.39999999999999</v>
      </c>
    </row>
    <row r="53" spans="1:5" ht="15">
      <c r="A53" s="8">
        <v>36</v>
      </c>
      <c r="B53" s="1"/>
      <c r="C53" s="39" t="s">
        <v>66</v>
      </c>
      <c r="D53" s="1" t="s">
        <v>13</v>
      </c>
      <c r="E53" s="3">
        <v>56</v>
      </c>
    </row>
    <row r="54" spans="1:5" ht="15">
      <c r="A54" s="8">
        <v>37</v>
      </c>
      <c r="B54" s="1" t="s">
        <v>59</v>
      </c>
      <c r="C54" s="21" t="s">
        <v>67</v>
      </c>
      <c r="D54" s="1" t="s">
        <v>13</v>
      </c>
      <c r="E54" s="3">
        <v>132</v>
      </c>
    </row>
    <row r="55" spans="1:5" ht="26.25">
      <c r="A55" s="8">
        <v>38</v>
      </c>
      <c r="B55" s="1"/>
      <c r="C55" s="39" t="s">
        <v>68</v>
      </c>
      <c r="D55" s="1" t="s">
        <v>13</v>
      </c>
      <c r="E55" s="3">
        <f>E54*1.25</f>
        <v>165</v>
      </c>
    </row>
    <row r="56" spans="1:5" ht="26.25">
      <c r="A56" s="8">
        <v>39</v>
      </c>
      <c r="B56" s="1"/>
      <c r="C56" s="39" t="s">
        <v>69</v>
      </c>
      <c r="D56" s="1" t="s">
        <v>13</v>
      </c>
      <c r="E56" s="3">
        <f>E54*1.25</f>
        <v>165</v>
      </c>
    </row>
    <row r="57" spans="1:5" ht="26.25">
      <c r="A57" s="8">
        <v>40</v>
      </c>
      <c r="B57" s="1"/>
      <c r="C57" s="39" t="s">
        <v>70</v>
      </c>
      <c r="D57" s="1" t="s">
        <v>13</v>
      </c>
      <c r="E57" s="3">
        <v>132</v>
      </c>
    </row>
    <row r="58" spans="1:5" ht="15">
      <c r="A58" s="77"/>
      <c r="B58" s="42" t="s">
        <v>71</v>
      </c>
      <c r="C58" s="43"/>
      <c r="D58" s="44"/>
      <c r="E58" s="45"/>
    </row>
    <row r="59" spans="1:5" ht="15">
      <c r="A59" s="8">
        <v>41</v>
      </c>
      <c r="B59" s="8" t="s">
        <v>29</v>
      </c>
      <c r="C59" s="23" t="s">
        <v>72</v>
      </c>
      <c r="D59" s="8" t="s">
        <v>13</v>
      </c>
      <c r="E59" s="14">
        <v>21.5</v>
      </c>
    </row>
    <row r="60" spans="1:5" ht="15">
      <c r="A60" s="8">
        <v>42</v>
      </c>
      <c r="B60" s="8"/>
      <c r="C60" s="24" t="s">
        <v>31</v>
      </c>
      <c r="D60" s="8" t="s">
        <v>32</v>
      </c>
      <c r="E60" s="14">
        <f>E59*0.0125</f>
        <v>0.26875</v>
      </c>
    </row>
    <row r="61" spans="1:5" ht="15">
      <c r="A61" s="8">
        <v>43</v>
      </c>
      <c r="B61" s="8"/>
      <c r="C61" s="24" t="s">
        <v>33</v>
      </c>
      <c r="D61" s="8" t="s">
        <v>24</v>
      </c>
      <c r="E61" s="14">
        <f>E59*0.02</f>
        <v>0.43</v>
      </c>
    </row>
    <row r="62" spans="1:5" ht="15">
      <c r="A62" s="8">
        <v>44</v>
      </c>
      <c r="B62" s="8" t="s">
        <v>29</v>
      </c>
      <c r="C62" s="23" t="s">
        <v>34</v>
      </c>
      <c r="D62" s="8" t="s">
        <v>13</v>
      </c>
      <c r="E62" s="14">
        <f>E59</f>
        <v>21.5</v>
      </c>
    </row>
    <row r="63" spans="1:5" ht="15">
      <c r="A63" s="8">
        <v>45</v>
      </c>
      <c r="B63" s="26"/>
      <c r="C63" s="24" t="s">
        <v>35</v>
      </c>
      <c r="D63" s="26" t="s">
        <v>36</v>
      </c>
      <c r="E63" s="27">
        <v>10</v>
      </c>
    </row>
    <row r="64" spans="1:5" ht="15">
      <c r="A64" s="8">
        <v>46</v>
      </c>
      <c r="B64" s="8"/>
      <c r="C64" s="24" t="s">
        <v>37</v>
      </c>
      <c r="D64" s="8" t="s">
        <v>1</v>
      </c>
      <c r="E64" s="28">
        <f>E62*20</f>
        <v>430</v>
      </c>
    </row>
    <row r="65" spans="1:5" ht="15">
      <c r="A65" s="8"/>
      <c r="B65" s="26"/>
      <c r="C65" s="48" t="s">
        <v>75</v>
      </c>
      <c r="D65" s="26"/>
      <c r="E65" s="26"/>
    </row>
    <row r="66" spans="1:5" ht="15">
      <c r="A66" s="8">
        <v>47</v>
      </c>
      <c r="B66" s="8" t="s">
        <v>11</v>
      </c>
      <c r="C66" s="49" t="s">
        <v>76</v>
      </c>
      <c r="D66" s="8" t="s">
        <v>13</v>
      </c>
      <c r="E66" s="14">
        <v>210.2</v>
      </c>
    </row>
    <row r="67" spans="1:5" ht="15">
      <c r="A67" s="77"/>
      <c r="B67" s="8"/>
      <c r="C67" s="49" t="s">
        <v>77</v>
      </c>
      <c r="D67" s="8"/>
      <c r="E67" s="10"/>
    </row>
    <row r="68" spans="1:5" ht="15">
      <c r="A68" s="8">
        <v>48</v>
      </c>
      <c r="B68" s="8" t="s">
        <v>27</v>
      </c>
      <c r="C68" s="31" t="s">
        <v>74</v>
      </c>
      <c r="D68" s="8" t="s">
        <v>32</v>
      </c>
      <c r="E68" s="14">
        <v>2.11</v>
      </c>
    </row>
    <row r="69" spans="1:5" ht="38.25">
      <c r="A69" s="8">
        <v>49</v>
      </c>
      <c r="B69" s="8" t="s">
        <v>11</v>
      </c>
      <c r="C69" s="13" t="s">
        <v>73</v>
      </c>
      <c r="D69" s="8" t="s">
        <v>13</v>
      </c>
      <c r="E69" s="14">
        <v>265.5</v>
      </c>
    </row>
    <row r="70" spans="1:5" ht="15">
      <c r="A70" s="8">
        <v>50</v>
      </c>
      <c r="B70" s="8" t="s">
        <v>29</v>
      </c>
      <c r="C70" s="23" t="s">
        <v>78</v>
      </c>
      <c r="D70" s="8" t="s">
        <v>13</v>
      </c>
      <c r="E70" s="14">
        <v>272.5</v>
      </c>
    </row>
    <row r="71" spans="1:5" ht="15">
      <c r="A71" s="8">
        <v>51</v>
      </c>
      <c r="B71" s="8"/>
      <c r="C71" s="24" t="s">
        <v>31</v>
      </c>
      <c r="D71" s="8" t="s">
        <v>32</v>
      </c>
      <c r="E71" s="14">
        <f>E70*0.006</f>
        <v>1.635</v>
      </c>
    </row>
    <row r="72" spans="1:5" ht="15">
      <c r="A72" s="8">
        <v>52</v>
      </c>
      <c r="B72" s="8"/>
      <c r="C72" s="24" t="s">
        <v>37</v>
      </c>
      <c r="D72" s="8" t="s">
        <v>79</v>
      </c>
      <c r="E72" s="28">
        <f>E70*3</f>
        <v>817.5</v>
      </c>
    </row>
    <row r="73" spans="1:5" ht="25.5">
      <c r="A73" s="8">
        <v>53</v>
      </c>
      <c r="B73" s="8" t="s">
        <v>27</v>
      </c>
      <c r="C73" s="23" t="s">
        <v>80</v>
      </c>
      <c r="D73" s="8" t="s">
        <v>13</v>
      </c>
      <c r="E73" s="14">
        <v>272.5</v>
      </c>
    </row>
    <row r="74" spans="1:5" ht="15">
      <c r="A74" s="8">
        <v>54</v>
      </c>
      <c r="B74" s="8"/>
      <c r="C74" s="24" t="s">
        <v>81</v>
      </c>
      <c r="D74" s="8" t="s">
        <v>13</v>
      </c>
      <c r="E74" s="14">
        <f>E73*1</f>
        <v>272.5</v>
      </c>
    </row>
    <row r="75" spans="1:5" ht="15">
      <c r="A75" s="8">
        <v>55</v>
      </c>
      <c r="B75" s="8"/>
      <c r="C75" s="24" t="s">
        <v>82</v>
      </c>
      <c r="D75" s="8" t="s">
        <v>1</v>
      </c>
      <c r="E75" s="28">
        <f>E73*20</f>
        <v>5450</v>
      </c>
    </row>
    <row r="76" spans="1:5" ht="15">
      <c r="A76" s="8">
        <v>56</v>
      </c>
      <c r="B76" s="8" t="s">
        <v>27</v>
      </c>
      <c r="C76" s="23" t="s">
        <v>83</v>
      </c>
      <c r="D76" s="8" t="s">
        <v>84</v>
      </c>
      <c r="E76" s="14">
        <v>217</v>
      </c>
    </row>
    <row r="77" spans="1:5" ht="15">
      <c r="A77" s="8">
        <v>57</v>
      </c>
      <c r="B77" s="8"/>
      <c r="C77" s="24" t="s">
        <v>85</v>
      </c>
      <c r="D77" s="8" t="s">
        <v>84</v>
      </c>
      <c r="E77" s="14">
        <f>E76*1.2</f>
        <v>260.4</v>
      </c>
    </row>
    <row r="78" spans="1:5" ht="15">
      <c r="A78" s="8">
        <v>58</v>
      </c>
      <c r="B78" s="8"/>
      <c r="C78" s="24" t="s">
        <v>86</v>
      </c>
      <c r="D78" s="8" t="s">
        <v>84</v>
      </c>
      <c r="E78" s="14">
        <f>E76</f>
        <v>217</v>
      </c>
    </row>
    <row r="79" spans="1:5" ht="15">
      <c r="A79" s="77"/>
      <c r="B79" s="8"/>
      <c r="C79" s="30" t="s">
        <v>87</v>
      </c>
      <c r="D79" s="8"/>
      <c r="E79" s="8"/>
    </row>
    <row r="80" spans="1:5" ht="25.5">
      <c r="A80" s="78">
        <v>59</v>
      </c>
      <c r="B80" s="8" t="s">
        <v>11</v>
      </c>
      <c r="C80" s="23" t="s">
        <v>88</v>
      </c>
      <c r="D80" s="8" t="s">
        <v>1</v>
      </c>
      <c r="E80" s="10">
        <v>5</v>
      </c>
    </row>
    <row r="81" spans="1:5" ht="15">
      <c r="A81" s="78">
        <v>60</v>
      </c>
      <c r="B81" s="8" t="s">
        <v>27</v>
      </c>
      <c r="C81" s="31" t="s">
        <v>74</v>
      </c>
      <c r="D81" s="8" t="s">
        <v>32</v>
      </c>
      <c r="E81" s="14">
        <v>0.5</v>
      </c>
    </row>
    <row r="82" spans="1:5" ht="15">
      <c r="A82" s="78">
        <v>61</v>
      </c>
      <c r="B82" s="8" t="s">
        <v>27</v>
      </c>
      <c r="C82" s="23" t="s">
        <v>89</v>
      </c>
      <c r="D82" s="8" t="s">
        <v>90</v>
      </c>
      <c r="E82" s="10">
        <v>5</v>
      </c>
    </row>
    <row r="83" spans="1:5" ht="15">
      <c r="A83" s="78"/>
      <c r="B83" s="8"/>
      <c r="C83" s="23"/>
      <c r="D83" s="8"/>
      <c r="E83" s="10"/>
    </row>
    <row r="84" spans="1:5" ht="15">
      <c r="A84" s="78"/>
      <c r="B84" s="8"/>
      <c r="C84" s="30" t="s">
        <v>91</v>
      </c>
      <c r="D84" s="8"/>
      <c r="E84" s="10"/>
    </row>
    <row r="85" spans="1:5" ht="15">
      <c r="A85" s="78">
        <v>62</v>
      </c>
      <c r="B85" s="26"/>
      <c r="C85" s="46" t="s">
        <v>92</v>
      </c>
      <c r="D85" s="26" t="s">
        <v>1</v>
      </c>
      <c r="E85" s="27">
        <v>9</v>
      </c>
    </row>
    <row r="86" spans="1:5" ht="15">
      <c r="A86" s="78">
        <v>63</v>
      </c>
      <c r="B86" s="26"/>
      <c r="C86" s="46" t="s">
        <v>93</v>
      </c>
      <c r="D86" s="26" t="s">
        <v>1</v>
      </c>
      <c r="E86" s="27">
        <v>25</v>
      </c>
    </row>
    <row r="87" spans="1:5" ht="15">
      <c r="A87" s="78">
        <v>64</v>
      </c>
      <c r="B87" s="26"/>
      <c r="C87" s="47" t="s">
        <v>94</v>
      </c>
      <c r="D87" s="26" t="s">
        <v>1</v>
      </c>
      <c r="E87" s="27">
        <v>18</v>
      </c>
    </row>
    <row r="88" spans="1:5" ht="15">
      <c r="A88" s="78">
        <v>65</v>
      </c>
      <c r="B88" s="26"/>
      <c r="C88" s="47" t="s">
        <v>95</v>
      </c>
      <c r="D88" s="26" t="s">
        <v>96</v>
      </c>
      <c r="E88" s="27">
        <v>50</v>
      </c>
    </row>
    <row r="89" spans="1:5" ht="15">
      <c r="A89" s="78">
        <v>66</v>
      </c>
      <c r="B89" s="26"/>
      <c r="C89" s="47" t="s">
        <v>97</v>
      </c>
      <c r="D89" s="26" t="s">
        <v>1</v>
      </c>
      <c r="E89" s="27">
        <v>68</v>
      </c>
    </row>
    <row r="90" spans="1:5" ht="15">
      <c r="A90" s="78">
        <v>67</v>
      </c>
      <c r="B90" s="26"/>
      <c r="C90" s="47" t="s">
        <v>98</v>
      </c>
      <c r="D90" s="26" t="s">
        <v>4</v>
      </c>
      <c r="E90" s="27">
        <v>68</v>
      </c>
    </row>
    <row r="91" spans="1:5" ht="15">
      <c r="A91" s="78">
        <v>68</v>
      </c>
      <c r="B91" s="26"/>
      <c r="C91" s="47" t="s">
        <v>99</v>
      </c>
      <c r="D91" s="26" t="s">
        <v>100</v>
      </c>
      <c r="E91" s="27">
        <v>17</v>
      </c>
    </row>
    <row r="92" spans="1:5" ht="25.5">
      <c r="A92" s="78">
        <v>69</v>
      </c>
      <c r="B92" s="26"/>
      <c r="C92" s="47" t="s">
        <v>101</v>
      </c>
      <c r="D92" s="26" t="s">
        <v>4</v>
      </c>
      <c r="E92" s="27">
        <v>1</v>
      </c>
    </row>
    <row r="93" spans="1:5" ht="15">
      <c r="A93" s="78">
        <v>70</v>
      </c>
      <c r="B93" s="26"/>
      <c r="C93" s="50" t="s">
        <v>102</v>
      </c>
      <c r="D93" s="51" t="s">
        <v>1</v>
      </c>
      <c r="E93" s="52">
        <v>4</v>
      </c>
    </row>
    <row r="94" spans="1:5" ht="15">
      <c r="A94" s="78">
        <v>71</v>
      </c>
      <c r="B94" s="26"/>
      <c r="C94" s="50" t="s">
        <v>103</v>
      </c>
      <c r="D94" s="51" t="s">
        <v>1</v>
      </c>
      <c r="E94" s="52">
        <v>10</v>
      </c>
    </row>
    <row r="95" spans="1:5" ht="15">
      <c r="A95" s="78">
        <v>72</v>
      </c>
      <c r="B95" s="26"/>
      <c r="C95" s="53" t="s">
        <v>104</v>
      </c>
      <c r="D95" s="54" t="s">
        <v>1</v>
      </c>
      <c r="E95" s="55">
        <v>4</v>
      </c>
    </row>
    <row r="96" spans="1:3" ht="15">
      <c r="A96" s="78"/>
      <c r="C96" s="37" t="s">
        <v>105</v>
      </c>
    </row>
    <row r="97" spans="1:5" ht="15">
      <c r="A97" s="78">
        <v>73</v>
      </c>
      <c r="B97" s="29" t="s">
        <v>11</v>
      </c>
      <c r="C97" s="13" t="s">
        <v>106</v>
      </c>
      <c r="D97" s="8" t="s">
        <v>13</v>
      </c>
      <c r="E97" s="56">
        <v>368.04</v>
      </c>
    </row>
    <row r="98" spans="1:5" ht="38.25">
      <c r="A98" s="78">
        <v>74</v>
      </c>
      <c r="B98" s="29" t="s">
        <v>20</v>
      </c>
      <c r="C98" s="13" t="s">
        <v>107</v>
      </c>
      <c r="D98" s="8" t="s">
        <v>13</v>
      </c>
      <c r="E98" s="56">
        <v>368.04</v>
      </c>
    </row>
    <row r="99" spans="1:5" ht="15">
      <c r="A99" s="78">
        <v>75</v>
      </c>
      <c r="B99" s="29"/>
      <c r="C99" s="57" t="s">
        <v>108</v>
      </c>
      <c r="D99" s="26" t="s">
        <v>13</v>
      </c>
      <c r="E99" s="56">
        <f>E98*1.05</f>
        <v>386.44200000000006</v>
      </c>
    </row>
    <row r="100" spans="1:5" ht="15">
      <c r="A100" s="78">
        <v>76</v>
      </c>
      <c r="B100" s="29"/>
      <c r="C100" s="11" t="s">
        <v>109</v>
      </c>
      <c r="D100" s="8" t="s">
        <v>24</v>
      </c>
      <c r="E100" s="27">
        <f>E98*5</f>
        <v>1840.2</v>
      </c>
    </row>
    <row r="101" spans="1:5" ht="15">
      <c r="A101" s="78">
        <v>77</v>
      </c>
      <c r="B101" s="29"/>
      <c r="C101" s="11" t="s">
        <v>110</v>
      </c>
      <c r="D101" s="8" t="s">
        <v>13</v>
      </c>
      <c r="E101" s="27">
        <f>E98</f>
        <v>368.04</v>
      </c>
    </row>
    <row r="102" spans="1:5" ht="25.5">
      <c r="A102" s="78">
        <v>78</v>
      </c>
      <c r="B102" s="80" t="s">
        <v>111</v>
      </c>
      <c r="C102" s="13" t="s">
        <v>112</v>
      </c>
      <c r="D102" s="8" t="s">
        <v>13</v>
      </c>
      <c r="E102" s="56">
        <f>E98</f>
        <v>368.04</v>
      </c>
    </row>
    <row r="103" spans="1:5" ht="15">
      <c r="A103" s="78">
        <v>79</v>
      </c>
      <c r="B103" s="29"/>
      <c r="C103" s="24" t="s">
        <v>113</v>
      </c>
      <c r="D103" s="8" t="s">
        <v>13</v>
      </c>
      <c r="E103" s="56">
        <f>E102*1.25</f>
        <v>460.05</v>
      </c>
    </row>
    <row r="104" spans="1:5" ht="15">
      <c r="A104" s="78">
        <v>80</v>
      </c>
      <c r="B104" s="29"/>
      <c r="C104" s="11" t="s">
        <v>114</v>
      </c>
      <c r="D104" s="8" t="s">
        <v>24</v>
      </c>
      <c r="E104" s="56">
        <f>E102*3.84</f>
        <v>1413.2736</v>
      </c>
    </row>
    <row r="105" spans="1:5" ht="15">
      <c r="A105" s="78">
        <v>81</v>
      </c>
      <c r="B105" s="29" t="s">
        <v>29</v>
      </c>
      <c r="C105" s="31" t="s">
        <v>115</v>
      </c>
      <c r="D105" s="8" t="s">
        <v>13</v>
      </c>
      <c r="E105" s="56">
        <f>E102</f>
        <v>368.04</v>
      </c>
    </row>
    <row r="106" spans="1:5" ht="15">
      <c r="A106" s="78">
        <v>82</v>
      </c>
      <c r="B106" s="29"/>
      <c r="C106" s="11" t="s">
        <v>116</v>
      </c>
      <c r="D106" s="8" t="s">
        <v>24</v>
      </c>
      <c r="E106" s="56">
        <f>E105*4</f>
        <v>1472.16</v>
      </c>
    </row>
    <row r="107" spans="1:5" ht="15">
      <c r="A107" s="78">
        <v>83</v>
      </c>
      <c r="B107" s="29"/>
      <c r="C107" s="11" t="s">
        <v>117</v>
      </c>
      <c r="D107" s="8" t="s">
        <v>13</v>
      </c>
      <c r="E107" s="56">
        <f>E105</f>
        <v>368.04</v>
      </c>
    </row>
    <row r="108" spans="1:5" ht="15">
      <c r="A108" s="78">
        <v>84</v>
      </c>
      <c r="B108" s="81" t="s">
        <v>118</v>
      </c>
      <c r="C108" s="4" t="s">
        <v>119</v>
      </c>
      <c r="D108" s="1" t="s">
        <v>13</v>
      </c>
      <c r="E108" s="58">
        <f>E105</f>
        <v>368.04</v>
      </c>
    </row>
    <row r="109" spans="1:5" ht="15">
      <c r="A109" s="78">
        <v>85</v>
      </c>
      <c r="B109" s="81"/>
      <c r="C109" s="2" t="s">
        <v>120</v>
      </c>
      <c r="D109" s="1" t="s">
        <v>24</v>
      </c>
      <c r="E109" s="59">
        <f>E108*0.54</f>
        <v>198.74160000000003</v>
      </c>
    </row>
    <row r="110" spans="1:5" ht="15">
      <c r="A110" s="78">
        <v>86</v>
      </c>
      <c r="B110" s="81"/>
      <c r="C110" s="2" t="s">
        <v>117</v>
      </c>
      <c r="D110" s="1" t="s">
        <v>13</v>
      </c>
      <c r="E110" s="58">
        <f>E108</f>
        <v>368.04</v>
      </c>
    </row>
    <row r="111" spans="1:5" ht="25.5">
      <c r="A111" s="78">
        <v>87</v>
      </c>
      <c r="B111" s="29" t="s">
        <v>20</v>
      </c>
      <c r="C111" s="13" t="s">
        <v>121</v>
      </c>
      <c r="D111" s="8" t="s">
        <v>13</v>
      </c>
      <c r="E111" s="56">
        <v>68.34</v>
      </c>
    </row>
    <row r="112" spans="1:5" ht="15.75" customHeight="1">
      <c r="A112" s="78">
        <v>88</v>
      </c>
      <c r="B112" s="29"/>
      <c r="C112" s="57" t="s">
        <v>122</v>
      </c>
      <c r="D112" s="26" t="s">
        <v>13</v>
      </c>
      <c r="E112" s="56">
        <f>E111*1.05</f>
        <v>71.757</v>
      </c>
    </row>
    <row r="113" spans="1:5" ht="15">
      <c r="A113" s="78"/>
      <c r="B113" s="82"/>
      <c r="C113" s="53"/>
      <c r="D113" s="54"/>
      <c r="E113" s="64"/>
    </row>
    <row r="114" spans="1:5" ht="15">
      <c r="A114" s="78"/>
      <c r="B114" s="82"/>
      <c r="C114" s="48" t="s">
        <v>125</v>
      </c>
      <c r="D114" s="54"/>
      <c r="E114" s="64"/>
    </row>
    <row r="115" spans="1:5" ht="15">
      <c r="A115" s="78">
        <v>89</v>
      </c>
      <c r="B115" s="82" t="s">
        <v>27</v>
      </c>
      <c r="C115" s="60" t="s">
        <v>123</v>
      </c>
      <c r="D115" s="54" t="s">
        <v>100</v>
      </c>
      <c r="E115" s="62">
        <v>120.5</v>
      </c>
    </row>
    <row r="116" spans="1:5" ht="15">
      <c r="A116" s="78">
        <v>90</v>
      </c>
      <c r="B116" s="82"/>
      <c r="C116" s="61" t="s">
        <v>126</v>
      </c>
      <c r="D116" s="54" t="s">
        <v>100</v>
      </c>
      <c r="E116" s="62">
        <v>148.22</v>
      </c>
    </row>
    <row r="117" spans="1:5" ht="24">
      <c r="A117" s="78">
        <v>91</v>
      </c>
      <c r="B117" s="82"/>
      <c r="C117" s="53" t="s">
        <v>124</v>
      </c>
      <c r="D117" s="54" t="s">
        <v>100</v>
      </c>
      <c r="E117" s="62">
        <v>120.5</v>
      </c>
    </row>
    <row r="118" spans="1:5" ht="15">
      <c r="A118" s="78"/>
      <c r="B118" s="82"/>
      <c r="C118" s="60"/>
      <c r="D118" s="54"/>
      <c r="E118" s="62"/>
    </row>
    <row r="119" spans="1:5" ht="15">
      <c r="A119" s="78"/>
      <c r="B119" s="82"/>
      <c r="C119" s="65" t="s">
        <v>127</v>
      </c>
      <c r="D119" s="54"/>
      <c r="E119" s="62"/>
    </row>
    <row r="120" spans="1:5" ht="24">
      <c r="A120" s="78">
        <v>92</v>
      </c>
      <c r="B120" s="82">
        <v>18</v>
      </c>
      <c r="C120" s="63" t="s">
        <v>128</v>
      </c>
      <c r="D120" s="54" t="s">
        <v>129</v>
      </c>
      <c r="E120" s="62">
        <v>16</v>
      </c>
    </row>
    <row r="121" spans="1:5" ht="24" customHeight="1">
      <c r="A121" s="85">
        <v>93</v>
      </c>
      <c r="B121" s="86">
        <v>6.4</v>
      </c>
      <c r="C121" s="87" t="s">
        <v>133</v>
      </c>
      <c r="D121" s="54" t="s">
        <v>13</v>
      </c>
      <c r="E121" s="62">
        <v>765</v>
      </c>
    </row>
    <row r="122" spans="1:5" ht="15">
      <c r="A122" s="85">
        <v>94</v>
      </c>
      <c r="B122" s="77"/>
      <c r="C122" s="77" t="s">
        <v>134</v>
      </c>
      <c r="D122" s="54" t="s">
        <v>32</v>
      </c>
      <c r="E122" s="62">
        <v>175.95</v>
      </c>
    </row>
    <row r="123" spans="1:5" ht="30">
      <c r="A123" s="85">
        <v>95</v>
      </c>
      <c r="B123" s="77"/>
      <c r="C123" s="88" t="s">
        <v>135</v>
      </c>
      <c r="D123" s="54" t="s">
        <v>32</v>
      </c>
      <c r="E123" s="62">
        <v>1.02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Signe</cp:lastModifiedBy>
  <cp:lastPrinted>2012-05-22T10:54:38Z</cp:lastPrinted>
  <dcterms:created xsi:type="dcterms:W3CDTF">2012-05-22T08:06:31Z</dcterms:created>
  <dcterms:modified xsi:type="dcterms:W3CDTF">2012-05-28T05:50:12Z</dcterms:modified>
  <cp:category/>
  <cp:version/>
  <cp:contentType/>
  <cp:contentStatus/>
</cp:coreProperties>
</file>